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BGT_Shared\2020\2020 AAG Monthly Reports\Consolidated\12-2020\MTA Consolidated Reports. pdfs\Excel &amp; Word\Versions for Hannah\"/>
    </mc:Choice>
  </mc:AlternateContent>
  <xr:revisionPtr revIDLastSave="0" documentId="8_{34EEE7C0-7C40-43B4-85BC-E9DD9A8F0C31}" xr6:coauthVersionLast="45" xr6:coauthVersionMax="45" xr10:uidLastSave="{00000000-0000-0000-0000-000000000000}"/>
  <bookViews>
    <workbookView xWindow="4155" yWindow="645" windowWidth="23085" windowHeight="14730" xr2:uid="{00000000-000D-0000-FFFF-FFFF00000000}"/>
  </bookViews>
  <sheets>
    <sheet name="DEC Cons Subsidies-ACCRUAL" sheetId="15" r:id="rId1"/>
    <sheet name="DEC Variance Expl-ACCRUAL" sheetId="16" r:id="rId2"/>
    <sheet name="DEC Cons Subsidies-CASH" sheetId="17" r:id="rId3"/>
    <sheet name="DEC Variance Expl-CASH" sheetId="18" r:id="rId4"/>
  </sheets>
  <definedNames>
    <definedName name="_xlnm.Print_Area" localSheetId="0">'DEC Cons Subsidies-ACCRUAL'!$A$1:$J$75</definedName>
    <definedName name="_xlnm.Print_Area" localSheetId="2">'DEC Cons Subsidies-CASH'!$A$1:$U$156</definedName>
    <definedName name="_xlnm.Print_Area" localSheetId="1">'DEC Variance Expl-ACCRUAL'!$A$45:$F$82</definedName>
    <definedName name="_xlnm.Print_Area" localSheetId="3">'DEC Variance Expl-CASH'!$A$46:$F$84</definedName>
    <definedName name="_xlnm.Print_Titles" localSheetId="1">'DEC Variance Expl-ACCRUAL'!$1:$6</definedName>
    <definedName name="_xlnm.Print_Titles" localSheetId="3">'DEC Variance Expl-CASH'!$1:$6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0" i="16" l="1"/>
  <c r="AP7" i="17" l="1"/>
  <c r="AP16" i="17"/>
  <c r="AB22" i="17"/>
  <c r="AB19" i="17"/>
  <c r="AB20" i="17"/>
  <c r="AB21" i="17"/>
  <c r="AB18" i="17"/>
  <c r="AB17" i="17"/>
  <c r="AB16" i="17"/>
  <c r="AD16" i="17"/>
  <c r="AE16" i="17" s="1"/>
  <c r="AF16" i="17" s="1"/>
  <c r="AG16" i="17" s="1"/>
  <c r="AH16" i="17" s="1"/>
  <c r="AI16" i="17" s="1"/>
  <c r="AJ16" i="17" s="1"/>
  <c r="AK16" i="17" s="1"/>
  <c r="AL16" i="17" s="1"/>
  <c r="AM16" i="17" s="1"/>
  <c r="AN16" i="17" s="1"/>
  <c r="AO16" i="17" s="1"/>
  <c r="AP7" i="15"/>
  <c r="AP9" i="15"/>
  <c r="AP8" i="15"/>
  <c r="AC17" i="17" l="1"/>
  <c r="AD17" i="17" s="1"/>
  <c r="AE17" i="17" s="1"/>
  <c r="AF17" i="17" s="1"/>
  <c r="AG17" i="17" s="1"/>
  <c r="AH17" i="17" s="1"/>
  <c r="AI17" i="17" s="1"/>
  <c r="AJ17" i="17" s="1"/>
  <c r="AK17" i="17" s="1"/>
  <c r="AL17" i="17" s="1"/>
  <c r="AM17" i="17" s="1"/>
  <c r="AN17" i="17" s="1"/>
  <c r="AO17" i="17" s="1"/>
  <c r="AP17" i="17" s="1"/>
  <c r="J33" i="15" l="1"/>
  <c r="J61" i="16" s="1"/>
  <c r="J57" i="15"/>
  <c r="J76" i="16" s="1"/>
  <c r="J35" i="15"/>
  <c r="J63" i="16" s="1"/>
  <c r="F19" i="15"/>
  <c r="F39" i="15"/>
  <c r="J56" i="15"/>
  <c r="J75" i="16" s="1"/>
  <c r="F13" i="15"/>
  <c r="J65" i="15"/>
  <c r="J79" i="16" s="1"/>
  <c r="J40" i="15"/>
  <c r="J67" i="16" s="1"/>
  <c r="J51" i="15"/>
  <c r="J16" i="15"/>
  <c r="J53" i="16" s="1"/>
  <c r="F57" i="15"/>
  <c r="F33" i="15"/>
  <c r="J49" i="15"/>
  <c r="J46" i="15"/>
  <c r="J66" i="15"/>
  <c r="J80" i="16" s="1"/>
  <c r="F16" i="15"/>
  <c r="F40" i="15"/>
  <c r="F46" i="15"/>
  <c r="J23" i="15"/>
  <c r="J56" i="16" s="1"/>
  <c r="J34" i="15"/>
  <c r="J62" i="16" s="1"/>
  <c r="J53" i="15"/>
  <c r="J72" i="16" s="1"/>
  <c r="F58" i="15"/>
  <c r="F55" i="15"/>
  <c r="J55" i="15"/>
  <c r="J74" i="16" s="1"/>
  <c r="F52" i="15"/>
  <c r="F72" i="15"/>
  <c r="J19" i="15"/>
  <c r="J24" i="15"/>
  <c r="J57" i="16" s="1"/>
  <c r="J58" i="15"/>
  <c r="J77" i="16" s="1"/>
  <c r="F25" i="15"/>
  <c r="F38" i="15"/>
  <c r="F23" i="15"/>
  <c r="F34" i="15"/>
  <c r="F14" i="15"/>
  <c r="F35" i="15"/>
  <c r="F49" i="15"/>
  <c r="J54" i="15"/>
  <c r="J73" i="16" s="1"/>
  <c r="J37" i="15"/>
  <c r="J64" i="16" s="1"/>
  <c r="J18" i="15"/>
  <c r="J55" i="16" s="1"/>
  <c r="J44" i="15"/>
  <c r="J68" i="16" s="1"/>
  <c r="J64" i="15"/>
  <c r="J78" i="16" s="1"/>
  <c r="F56" i="15"/>
  <c r="J72" i="15"/>
  <c r="J81" i="16" s="1"/>
  <c r="F18" i="15"/>
  <c r="F64" i="15"/>
  <c r="F37" i="15"/>
  <c r="F54" i="15"/>
  <c r="J32" i="15"/>
  <c r="J60" i="16" s="1"/>
  <c r="J39" i="15"/>
  <c r="J66" i="16" s="1"/>
  <c r="J52" i="15"/>
  <c r="J71" i="16" s="1"/>
  <c r="J15" i="15"/>
  <c r="J52" i="16" s="1"/>
  <c r="J14" i="15"/>
  <c r="J51" i="16" s="1"/>
  <c r="F24" i="15"/>
  <c r="J38" i="15"/>
  <c r="J65" i="16" s="1"/>
  <c r="F65" i="15"/>
  <c r="F31" i="15"/>
  <c r="J25" i="15"/>
  <c r="J58" i="16" s="1"/>
  <c r="F66" i="15"/>
  <c r="J31" i="15"/>
  <c r="J59" i="16" s="1"/>
  <c r="F51" i="15"/>
  <c r="J13" i="15"/>
  <c r="J50" i="16" s="1"/>
  <c r="F44" i="15"/>
  <c r="F53" i="15"/>
  <c r="F17" i="15"/>
  <c r="F32" i="15"/>
  <c r="F15" i="15"/>
  <c r="J17" i="15"/>
  <c r="J54" i="16" s="1"/>
  <c r="AC18" i="17"/>
  <c r="AD18" i="17" s="1"/>
  <c r="AE18" i="17" s="1"/>
  <c r="AF18" i="17" s="1"/>
  <c r="AG18" i="17" s="1"/>
  <c r="AH18" i="17" s="1"/>
  <c r="AI18" i="17" s="1"/>
  <c r="AJ18" i="17" s="1"/>
  <c r="AK18" i="17" s="1"/>
  <c r="AL18" i="17" s="1"/>
  <c r="AM18" i="17" s="1"/>
  <c r="AN18" i="17" s="1"/>
  <c r="AO18" i="17" s="1"/>
  <c r="AP18" i="17" s="1"/>
  <c r="J16" i="16" l="1"/>
  <c r="K16" i="16" s="1"/>
  <c r="J34" i="16"/>
  <c r="K34" i="16" s="1"/>
  <c r="J32" i="16"/>
  <c r="K32" i="16" s="1"/>
  <c r="J26" i="16"/>
  <c r="J36" i="16"/>
  <c r="K36" i="16" s="1"/>
  <c r="J15" i="16"/>
  <c r="K15" i="16" s="1"/>
  <c r="J28" i="16"/>
  <c r="K28" i="16" s="1"/>
  <c r="J33" i="16"/>
  <c r="K33" i="16" s="1"/>
  <c r="J38" i="16"/>
  <c r="K38" i="16" s="1"/>
  <c r="J29" i="16"/>
  <c r="K29" i="16" s="1"/>
  <c r="J12" i="16"/>
  <c r="K12" i="16" s="1"/>
  <c r="J22" i="16"/>
  <c r="K22" i="16" s="1"/>
  <c r="J30" i="16"/>
  <c r="K30" i="16" s="1"/>
  <c r="J19" i="16"/>
  <c r="K19" i="16" s="1"/>
  <c r="J17" i="16"/>
  <c r="K17" i="16" s="1"/>
  <c r="J20" i="16"/>
  <c r="K20" i="16" s="1"/>
  <c r="J42" i="16"/>
  <c r="K42" i="16" s="1"/>
  <c r="J40" i="16"/>
  <c r="K40" i="16" s="1"/>
  <c r="J43" i="16"/>
  <c r="K43" i="16" s="1"/>
  <c r="J39" i="16"/>
  <c r="K39" i="16" s="1"/>
  <c r="J23" i="16"/>
  <c r="J14" i="16"/>
  <c r="K14" i="16" s="1"/>
  <c r="J24" i="16"/>
  <c r="K24" i="16" s="1"/>
  <c r="J18" i="16"/>
  <c r="K18" i="16" s="1"/>
  <c r="J35" i="16"/>
  <c r="K35" i="16" s="1"/>
  <c r="J25" i="16"/>
  <c r="K25" i="16" s="1"/>
  <c r="J27" i="16"/>
  <c r="K27" i="16" s="1"/>
  <c r="J41" i="16"/>
  <c r="K41" i="16" s="1"/>
  <c r="J21" i="16"/>
  <c r="K21" i="16" s="1"/>
  <c r="J37" i="16"/>
  <c r="K37" i="16" s="1"/>
  <c r="J13" i="16"/>
  <c r="K13" i="16" s="1"/>
  <c r="J36" i="15"/>
  <c r="AC21" i="17"/>
  <c r="AD21" i="17" s="1"/>
  <c r="AE21" i="17" s="1"/>
  <c r="AF21" i="17" s="1"/>
  <c r="AG21" i="17" s="1"/>
  <c r="AH21" i="17" s="1"/>
  <c r="AI21" i="17" s="1"/>
  <c r="AJ21" i="17" s="1"/>
  <c r="AK21" i="17" s="1"/>
  <c r="AL21" i="17" s="1"/>
  <c r="AM21" i="17" s="1"/>
  <c r="AN21" i="17" s="1"/>
  <c r="AO21" i="17" s="1"/>
  <c r="AP21" i="17" s="1"/>
  <c r="K26" i="16" l="1"/>
  <c r="K23" i="16"/>
  <c r="AC20" i="17"/>
  <c r="AD20" i="17" s="1"/>
  <c r="AE20" i="17" s="1"/>
  <c r="AF20" i="17" s="1"/>
  <c r="AG20" i="17" s="1"/>
  <c r="AH20" i="17" s="1"/>
  <c r="AI20" i="17" s="1"/>
  <c r="AJ20" i="17" s="1"/>
  <c r="AK20" i="17" s="1"/>
  <c r="AL20" i="17" s="1"/>
  <c r="AM20" i="17" s="1"/>
  <c r="AN20" i="17" s="1"/>
  <c r="AO20" i="17" s="1"/>
  <c r="AP20" i="17" s="1"/>
  <c r="AC19" i="17" l="1"/>
  <c r="AD19" i="17" s="1"/>
  <c r="AE19" i="17" s="1"/>
  <c r="AF19" i="17" s="1"/>
  <c r="AG19" i="17" s="1"/>
  <c r="AH19" i="17" s="1"/>
  <c r="AI19" i="17" s="1"/>
  <c r="AJ19" i="17" s="1"/>
  <c r="AK19" i="17" s="1"/>
  <c r="AL19" i="17" s="1"/>
  <c r="AM19" i="17" s="1"/>
  <c r="AN19" i="17" s="1"/>
  <c r="AO19" i="17" s="1"/>
  <c r="AP19" i="17" s="1"/>
  <c r="AC22" i="17" l="1"/>
  <c r="AD22" i="17" s="1"/>
  <c r="AE22" i="17" s="1"/>
  <c r="AF22" i="17" s="1"/>
  <c r="AG22" i="17" s="1"/>
  <c r="AH22" i="17" s="1"/>
  <c r="AI22" i="17" s="1"/>
  <c r="AJ22" i="17" s="1"/>
  <c r="AK22" i="17" s="1"/>
  <c r="AL22" i="17" s="1"/>
  <c r="AM22" i="17" s="1"/>
  <c r="AN22" i="17" s="1"/>
  <c r="AO22" i="17" s="1"/>
  <c r="AP22" i="17" s="1"/>
  <c r="AA152" i="17" l="1"/>
  <c r="AA151" i="17"/>
  <c r="AA150" i="17"/>
  <c r="AA149" i="17"/>
  <c r="AA148" i="17"/>
  <c r="AA144" i="17"/>
  <c r="AA143" i="17"/>
  <c r="AA142" i="17"/>
  <c r="AA141" i="17"/>
  <c r="AA139" i="17"/>
  <c r="AA138" i="17"/>
  <c r="AA129" i="17"/>
  <c r="AA128" i="17"/>
  <c r="AA124" i="17"/>
  <c r="AA122" i="17"/>
  <c r="AA121" i="17"/>
  <c r="AA120" i="17"/>
  <c r="AA110" i="17"/>
  <c r="AA108" i="17"/>
  <c r="AA107" i="17"/>
  <c r="AA106" i="17"/>
  <c r="AA105" i="17"/>
  <c r="AA101" i="17"/>
  <c r="AA100" i="17"/>
  <c r="AA99" i="17"/>
  <c r="AA92" i="17"/>
  <c r="AA33" i="17"/>
  <c r="AA32" i="17"/>
  <c r="AA111" i="17" s="1"/>
  <c r="AB32" i="17"/>
  <c r="AB29" i="17"/>
  <c r="AB30" i="17"/>
  <c r="AB31" i="17"/>
  <c r="AB28" i="17"/>
  <c r="AB27" i="17"/>
  <c r="AD26" i="17"/>
  <c r="AE26" i="17" s="1"/>
  <c r="AF26" i="17" s="1"/>
  <c r="AG26" i="17" s="1"/>
  <c r="AH26" i="17" s="1"/>
  <c r="AI26" i="17" s="1"/>
  <c r="AJ26" i="17" s="1"/>
  <c r="AK26" i="17" s="1"/>
  <c r="AL26" i="17" s="1"/>
  <c r="AM26" i="17" s="1"/>
  <c r="AN26" i="17" s="1"/>
  <c r="AO26" i="17" s="1"/>
  <c r="AP26" i="17" s="1"/>
  <c r="AC27" i="17" s="1"/>
  <c r="AD27" i="17" s="1"/>
  <c r="AE27" i="17" s="1"/>
  <c r="AF27" i="17" s="1"/>
  <c r="AG27" i="17" s="1"/>
  <c r="AH27" i="17" s="1"/>
  <c r="AI27" i="17" s="1"/>
  <c r="AJ27" i="17" s="1"/>
  <c r="AK27" i="17" s="1"/>
  <c r="AL27" i="17" s="1"/>
  <c r="AM27" i="17" s="1"/>
  <c r="AN27" i="17" s="1"/>
  <c r="AB26" i="17"/>
  <c r="AA15" i="17"/>
  <c r="AA14" i="17"/>
  <c r="AA93" i="17" s="1"/>
  <c r="AB13" i="17"/>
  <c r="AB10" i="17"/>
  <c r="AB11" i="17"/>
  <c r="AB12" i="17"/>
  <c r="AB9" i="17"/>
  <c r="AB8" i="17"/>
  <c r="AD7" i="17"/>
  <c r="AE7" i="17" s="1"/>
  <c r="AF7" i="17" s="1"/>
  <c r="AG7" i="17" s="1"/>
  <c r="AH7" i="17" s="1"/>
  <c r="AI7" i="17" s="1"/>
  <c r="AJ7" i="17" s="1"/>
  <c r="AK7" i="17" s="1"/>
  <c r="AL7" i="17" s="1"/>
  <c r="AM7" i="17" s="1"/>
  <c r="AN7" i="17" s="1"/>
  <c r="AB7" i="17"/>
  <c r="AA53" i="15"/>
  <c r="AA54" i="15" s="1"/>
  <c r="AA55" i="15" s="1"/>
  <c r="AA56" i="15" s="1"/>
  <c r="AA57" i="15" s="1"/>
  <c r="AA58" i="15" s="1"/>
  <c r="AA64" i="15" s="1"/>
  <c r="AA65" i="15" s="1"/>
  <c r="AA66" i="15" s="1"/>
  <c r="AA72" i="15" s="1"/>
  <c r="AA52" i="15"/>
  <c r="AA33" i="15"/>
  <c r="AA34" i="15" s="1"/>
  <c r="AA35" i="15" s="1"/>
  <c r="AA32" i="15"/>
  <c r="AA14" i="15"/>
  <c r="AA15" i="15" s="1"/>
  <c r="AA16" i="15" s="1"/>
  <c r="AA17" i="15" s="1"/>
  <c r="AA18" i="15" s="1"/>
  <c r="AA19" i="15" s="1"/>
  <c r="AA23" i="15" s="1"/>
  <c r="AA24" i="15" s="1"/>
  <c r="AA25" i="15" s="1"/>
  <c r="AD9" i="15"/>
  <c r="AE9" i="15" s="1"/>
  <c r="AF9" i="15" s="1"/>
  <c r="AG9" i="15" s="1"/>
  <c r="AH9" i="15" s="1"/>
  <c r="AI9" i="15" s="1"/>
  <c r="AJ9" i="15" s="1"/>
  <c r="AK9" i="15" s="1"/>
  <c r="AL9" i="15" s="1"/>
  <c r="AM9" i="15" s="1"/>
  <c r="AN9" i="15" s="1"/>
  <c r="AO27" i="17" l="1"/>
  <c r="AP27" i="17" s="1"/>
  <c r="AO7" i="17"/>
  <c r="AC8" i="17" s="1"/>
  <c r="AD8" i="17" s="1"/>
  <c r="AE8" i="17" s="1"/>
  <c r="AF8" i="17" s="1"/>
  <c r="AG8" i="17" s="1"/>
  <c r="AH8" i="17" s="1"/>
  <c r="AI8" i="17" s="1"/>
  <c r="AJ8" i="17" s="1"/>
  <c r="AK8" i="17" s="1"/>
  <c r="AL8" i="17" s="1"/>
  <c r="AM8" i="17" s="1"/>
  <c r="AN8" i="17" s="1"/>
  <c r="AA94" i="17"/>
  <c r="AA16" i="17"/>
  <c r="AA112" i="17"/>
  <c r="AA34" i="17"/>
  <c r="AA36" i="15"/>
  <c r="AA37" i="15"/>
  <c r="AA38" i="15" s="1"/>
  <c r="AA39" i="15" s="1"/>
  <c r="AA40" i="15" s="1"/>
  <c r="AA44" i="15" s="1"/>
  <c r="AA46" i="15" s="1"/>
  <c r="AA47" i="15" s="1"/>
  <c r="AO9" i="15"/>
  <c r="AC10" i="15"/>
  <c r="J47" i="15" l="1"/>
  <c r="F47" i="15"/>
  <c r="AA48" i="15"/>
  <c r="AA113" i="17"/>
  <c r="AA35" i="17"/>
  <c r="AC28" i="17"/>
  <c r="AD28" i="17" s="1"/>
  <c r="AE28" i="17" s="1"/>
  <c r="AF28" i="17" s="1"/>
  <c r="AG28" i="17" s="1"/>
  <c r="AH28" i="17" s="1"/>
  <c r="AI28" i="17" s="1"/>
  <c r="AJ28" i="17" s="1"/>
  <c r="AK28" i="17" s="1"/>
  <c r="AL28" i="17" s="1"/>
  <c r="AM28" i="17" s="1"/>
  <c r="AN28" i="17" s="1"/>
  <c r="AO8" i="17"/>
  <c r="AP8" i="17" s="1"/>
  <c r="AA95" i="17"/>
  <c r="AA17" i="17"/>
  <c r="E26" i="15"/>
  <c r="D20" i="15"/>
  <c r="D73" i="15"/>
  <c r="D26" i="15"/>
  <c r="E73" i="15"/>
  <c r="E67" i="15"/>
  <c r="E20" i="15"/>
  <c r="D67" i="15"/>
  <c r="F48" i="15" l="1"/>
  <c r="J48" i="15"/>
  <c r="AA114" i="17"/>
  <c r="AA37" i="17"/>
  <c r="AA36" i="17"/>
  <c r="AA115" i="17" s="1"/>
  <c r="AA96" i="17"/>
  <c r="AA18" i="17"/>
  <c r="AO28" i="17"/>
  <c r="AP28" i="17" s="1"/>
  <c r="AC9" i="17"/>
  <c r="AD9" i="17" s="1"/>
  <c r="AE9" i="17" s="1"/>
  <c r="AF9" i="17" s="1"/>
  <c r="AG9" i="17" s="1"/>
  <c r="AH9" i="17" s="1"/>
  <c r="AI9" i="17" s="1"/>
  <c r="AJ9" i="17" s="1"/>
  <c r="AK9" i="17" s="1"/>
  <c r="AL9" i="17" s="1"/>
  <c r="AM9" i="17" s="1"/>
  <c r="AN9" i="17" s="1"/>
  <c r="F20" i="15"/>
  <c r="I26" i="15"/>
  <c r="I73" i="15"/>
  <c r="I67" i="15"/>
  <c r="D41" i="15"/>
  <c r="H59" i="15"/>
  <c r="D59" i="15"/>
  <c r="E41" i="15"/>
  <c r="H26" i="15"/>
  <c r="I20" i="15"/>
  <c r="H20" i="15"/>
  <c r="H73" i="15"/>
  <c r="H67" i="15"/>
  <c r="F30" i="15"/>
  <c r="F26" i="15"/>
  <c r="F67" i="15"/>
  <c r="F73" i="15"/>
  <c r="J20" i="15" l="1"/>
  <c r="K20" i="15" s="1"/>
  <c r="J73" i="15"/>
  <c r="I59" i="15"/>
  <c r="J59" i="15" s="1"/>
  <c r="J50" i="15"/>
  <c r="J30" i="15"/>
  <c r="J41" i="15" s="1"/>
  <c r="J26" i="15"/>
  <c r="K26" i="15" s="1"/>
  <c r="J67" i="15"/>
  <c r="K67" i="15" s="1"/>
  <c r="AA97" i="17"/>
  <c r="AA19" i="17"/>
  <c r="AO9" i="17"/>
  <c r="AP9" i="17" s="1"/>
  <c r="AC31" i="17"/>
  <c r="AD31" i="17" s="1"/>
  <c r="AE31" i="17" s="1"/>
  <c r="AF31" i="17" s="1"/>
  <c r="AG31" i="17" s="1"/>
  <c r="AH31" i="17" s="1"/>
  <c r="AI31" i="17" s="1"/>
  <c r="AJ31" i="17" s="1"/>
  <c r="AK31" i="17" s="1"/>
  <c r="AL31" i="17" s="1"/>
  <c r="AM31" i="17" s="1"/>
  <c r="AN31" i="17" s="1"/>
  <c r="AA116" i="17"/>
  <c r="AA38" i="17"/>
  <c r="H41" i="15"/>
  <c r="H61" i="15" s="1"/>
  <c r="H69" i="15" s="1"/>
  <c r="H75" i="15" s="1"/>
  <c r="F50" i="15"/>
  <c r="F36" i="15"/>
  <c r="F41" i="15" s="1"/>
  <c r="I41" i="15"/>
  <c r="D61" i="15"/>
  <c r="D69" i="15" s="1"/>
  <c r="D75" i="15" s="1"/>
  <c r="E59" i="15"/>
  <c r="J31" i="16" l="1"/>
  <c r="K31" i="16" s="1"/>
  <c r="J69" i="16"/>
  <c r="I61" i="15"/>
  <c r="J61" i="15" s="1"/>
  <c r="AA117" i="17"/>
  <c r="AA39" i="17"/>
  <c r="AC12" i="17"/>
  <c r="AD12" i="17" s="1"/>
  <c r="AE12" i="17" s="1"/>
  <c r="AF12" i="17" s="1"/>
  <c r="AG12" i="17" s="1"/>
  <c r="AH12" i="17" s="1"/>
  <c r="AI12" i="17" s="1"/>
  <c r="AJ12" i="17" s="1"/>
  <c r="AK12" i="17" s="1"/>
  <c r="AL12" i="17" s="1"/>
  <c r="AM12" i="17" s="1"/>
  <c r="AN12" i="17" s="1"/>
  <c r="AA98" i="17"/>
  <c r="AA23" i="17"/>
  <c r="AO31" i="17"/>
  <c r="AP31" i="17" s="1"/>
  <c r="F59" i="15"/>
  <c r="E61" i="15"/>
  <c r="I69" i="15" l="1"/>
  <c r="J69" i="15" s="1"/>
  <c r="AC30" i="17"/>
  <c r="AD30" i="17" s="1"/>
  <c r="AE30" i="17" s="1"/>
  <c r="AF30" i="17" s="1"/>
  <c r="AG30" i="17" s="1"/>
  <c r="AH30" i="17" s="1"/>
  <c r="AI30" i="17" s="1"/>
  <c r="AJ30" i="17" s="1"/>
  <c r="AK30" i="17" s="1"/>
  <c r="AL30" i="17" s="1"/>
  <c r="AM30" i="17" s="1"/>
  <c r="AN30" i="17" s="1"/>
  <c r="AO12" i="17"/>
  <c r="AP12" i="17" s="1"/>
  <c r="AA102" i="17"/>
  <c r="AA24" i="17"/>
  <c r="AA118" i="17"/>
  <c r="AA40" i="17"/>
  <c r="F61" i="15"/>
  <c r="E69" i="15"/>
  <c r="I75" i="15" l="1"/>
  <c r="J75" i="15" s="1"/>
  <c r="AA119" i="17"/>
  <c r="AA44" i="17"/>
  <c r="AO30" i="17"/>
  <c r="AP30" i="17" s="1"/>
  <c r="AC11" i="17"/>
  <c r="AD11" i="17" s="1"/>
  <c r="AE11" i="17" s="1"/>
  <c r="AF11" i="17" s="1"/>
  <c r="AG11" i="17" s="1"/>
  <c r="AH11" i="17" s="1"/>
  <c r="AI11" i="17" s="1"/>
  <c r="AJ11" i="17" s="1"/>
  <c r="AK11" i="17" s="1"/>
  <c r="AL11" i="17" s="1"/>
  <c r="AM11" i="17" s="1"/>
  <c r="AN11" i="17" s="1"/>
  <c r="AA103" i="17"/>
  <c r="AA25" i="17"/>
  <c r="F69" i="15"/>
  <c r="E75" i="15"/>
  <c r="AA123" i="17" l="1"/>
  <c r="AA46" i="17"/>
  <c r="AA51" i="17"/>
  <c r="AA104" i="17"/>
  <c r="AC29" i="17"/>
  <c r="AD29" i="17" s="1"/>
  <c r="AE29" i="17" s="1"/>
  <c r="AF29" i="17" s="1"/>
  <c r="AG29" i="17" s="1"/>
  <c r="AH29" i="17" s="1"/>
  <c r="AI29" i="17" s="1"/>
  <c r="AJ29" i="17" s="1"/>
  <c r="AK29" i="17" s="1"/>
  <c r="AL29" i="17" s="1"/>
  <c r="AM29" i="17" s="1"/>
  <c r="AN29" i="17" s="1"/>
  <c r="AO11" i="17"/>
  <c r="AP11" i="17" s="1"/>
  <c r="F75" i="15"/>
  <c r="AC36" i="17"/>
  <c r="AC10" i="17" l="1"/>
  <c r="AD10" i="17" s="1"/>
  <c r="AE10" i="17" s="1"/>
  <c r="AF10" i="17" s="1"/>
  <c r="AG10" i="17" s="1"/>
  <c r="AH10" i="17" s="1"/>
  <c r="AI10" i="17" s="1"/>
  <c r="AJ10" i="17" s="1"/>
  <c r="AK10" i="17" s="1"/>
  <c r="AL10" i="17" s="1"/>
  <c r="AM10" i="17" s="1"/>
  <c r="AN10" i="17" s="1"/>
  <c r="AO29" i="17"/>
  <c r="AP29" i="17" s="1"/>
  <c r="AA130" i="17"/>
  <c r="AA52" i="17"/>
  <c r="AA125" i="17"/>
  <c r="AA47" i="17"/>
  <c r="AA126" i="17" l="1"/>
  <c r="AA48" i="17"/>
  <c r="AA131" i="17"/>
  <c r="AA53" i="17"/>
  <c r="AC32" i="17"/>
  <c r="AD32" i="17" s="1"/>
  <c r="AE32" i="17" s="1"/>
  <c r="AF32" i="17" s="1"/>
  <c r="AG32" i="17" s="1"/>
  <c r="AH32" i="17" s="1"/>
  <c r="AI32" i="17" s="1"/>
  <c r="AJ32" i="17" s="1"/>
  <c r="AK32" i="17" s="1"/>
  <c r="AL32" i="17" s="1"/>
  <c r="AM32" i="17" s="1"/>
  <c r="AN32" i="17" s="1"/>
  <c r="AO32" i="17" s="1"/>
  <c r="AP32" i="17" s="1"/>
  <c r="AO10" i="17"/>
  <c r="AP10" i="17" s="1"/>
  <c r="AA127" i="17" l="1"/>
  <c r="AC13" i="17"/>
  <c r="AD13" i="17" s="1"/>
  <c r="AE13" i="17" s="1"/>
  <c r="AF13" i="17" s="1"/>
  <c r="AG13" i="17" s="1"/>
  <c r="AH13" i="17" s="1"/>
  <c r="AI13" i="17" s="1"/>
  <c r="AJ13" i="17" s="1"/>
  <c r="AK13" i="17" s="1"/>
  <c r="AL13" i="17" s="1"/>
  <c r="AM13" i="17" s="1"/>
  <c r="AN13" i="17" s="1"/>
  <c r="AO13" i="17" s="1"/>
  <c r="AP13" i="17" s="1"/>
  <c r="AA132" i="17"/>
  <c r="AA54" i="17"/>
  <c r="J29" i="18" l="1"/>
  <c r="J26" i="18"/>
  <c r="J12" i="18"/>
  <c r="J24" i="18"/>
  <c r="J30" i="18"/>
  <c r="J19" i="18"/>
  <c r="J13" i="18"/>
  <c r="J25" i="18"/>
  <c r="J16" i="18"/>
  <c r="J27" i="18"/>
  <c r="J32" i="18"/>
  <c r="J15" i="18"/>
  <c r="J20" i="18"/>
  <c r="J22" i="18"/>
  <c r="J18" i="18"/>
  <c r="J28" i="18"/>
  <c r="J14" i="18"/>
  <c r="J23" i="18"/>
  <c r="J17" i="18"/>
  <c r="AA55" i="17"/>
  <c r="AA133" i="17"/>
  <c r="J33" i="18" l="1"/>
  <c r="J21" i="18"/>
  <c r="AA134" i="17"/>
  <c r="AA56" i="17"/>
  <c r="J34" i="18" l="1"/>
  <c r="AA135" i="17"/>
  <c r="AA57" i="17"/>
  <c r="J31" i="18" l="1"/>
  <c r="J35" i="18"/>
  <c r="AA136" i="17"/>
  <c r="AA58" i="17"/>
  <c r="J36" i="18" l="1"/>
  <c r="AA137" i="17"/>
  <c r="AA61" i="17"/>
  <c r="J37" i="18" l="1"/>
  <c r="AA140" i="17"/>
  <c r="AA66" i="17"/>
  <c r="J38" i="18" l="1"/>
  <c r="AA145" i="17"/>
  <c r="AA67" i="17"/>
  <c r="J39" i="18" l="1"/>
  <c r="AA146" i="17"/>
  <c r="AA68" i="17"/>
  <c r="J40" i="18" l="1"/>
  <c r="AA147" i="17"/>
  <c r="AA74" i="17"/>
  <c r="J41" i="18" l="1"/>
  <c r="AA153" i="17"/>
  <c r="J42" i="18" l="1"/>
  <c r="J43" i="18" l="1"/>
  <c r="J44" i="18" l="1"/>
  <c r="K21" i="18" l="1"/>
  <c r="K15" i="18"/>
  <c r="K13" i="18"/>
  <c r="K18" i="18"/>
  <c r="K16" i="18"/>
  <c r="K20" i="18"/>
  <c r="K14" i="18"/>
  <c r="K12" i="18"/>
  <c r="K19" i="18"/>
  <c r="K17" i="18"/>
  <c r="K61" i="16" l="1"/>
  <c r="K76" i="16"/>
  <c r="K63" i="16"/>
  <c r="K56" i="16"/>
  <c r="K81" i="16"/>
  <c r="K79" i="16"/>
  <c r="K72" i="16"/>
  <c r="K58" i="16"/>
  <c r="K74" i="16"/>
  <c r="K59" i="16"/>
  <c r="K65" i="16"/>
  <c r="K71" i="16"/>
  <c r="K57" i="16"/>
  <c r="K73" i="16"/>
  <c r="K62" i="16"/>
  <c r="K64" i="16"/>
  <c r="K60" i="16"/>
  <c r="K80" i="16"/>
  <c r="K77" i="16"/>
  <c r="K78" i="16"/>
  <c r="K75" i="16" l="1"/>
  <c r="K70" i="16"/>
  <c r="K66" i="16"/>
  <c r="J76" i="18" l="1"/>
  <c r="K76" i="18" s="1"/>
  <c r="J58" i="18"/>
  <c r="K58" i="18" s="1"/>
  <c r="J74" i="18"/>
  <c r="K74" i="18" s="1"/>
  <c r="J63" i="18"/>
  <c r="K63" i="18" s="1"/>
  <c r="J80" i="18"/>
  <c r="K80" i="18" s="1"/>
  <c r="J75" i="18"/>
  <c r="K75" i="18" s="1"/>
  <c r="J78" i="18"/>
  <c r="K78" i="18" s="1"/>
  <c r="J59" i="18"/>
  <c r="K59" i="18" s="1"/>
  <c r="J55" i="18"/>
  <c r="K55" i="18" s="1"/>
  <c r="J56" i="18"/>
  <c r="K56" i="18" s="1"/>
  <c r="J68" i="18"/>
  <c r="K68" i="18" s="1"/>
  <c r="J54" i="18"/>
  <c r="K54" i="18" s="1"/>
  <c r="J77" i="18"/>
  <c r="K77" i="18" s="1"/>
  <c r="J73" i="18"/>
  <c r="K73" i="18" s="1"/>
  <c r="J61" i="18"/>
  <c r="K61" i="18" s="1"/>
  <c r="J53" i="18"/>
  <c r="K53" i="18" s="1"/>
  <c r="J71" i="18"/>
  <c r="K71" i="18" s="1"/>
  <c r="J67" i="18"/>
  <c r="K67" i="18" s="1"/>
  <c r="J72" i="18"/>
  <c r="K72" i="18" s="1"/>
  <c r="J62" i="18"/>
  <c r="J66" i="18"/>
  <c r="K66" i="18" s="1"/>
  <c r="J52" i="18"/>
  <c r="K52" i="18" s="1"/>
  <c r="J81" i="18"/>
  <c r="K81" i="18" s="1"/>
  <c r="J64" i="18"/>
  <c r="K64" i="18" s="1"/>
  <c r="K55" i="16"/>
  <c r="K52" i="16"/>
  <c r="K51" i="16"/>
  <c r="K53" i="16"/>
  <c r="K54" i="16"/>
  <c r="K50" i="16"/>
  <c r="K67" i="16"/>
  <c r="J83" i="18" l="1"/>
  <c r="K83" i="18" s="1"/>
  <c r="J60" i="18"/>
  <c r="K60" i="18" s="1"/>
  <c r="J51" i="18"/>
  <c r="K51" i="18" s="1"/>
  <c r="J70" i="18"/>
  <c r="K70" i="18" s="1"/>
  <c r="J69" i="18"/>
  <c r="K69" i="18" s="1"/>
  <c r="J82" i="18"/>
  <c r="K82" i="18" s="1"/>
  <c r="J57" i="18"/>
  <c r="K57" i="18" s="1"/>
  <c r="J65" i="18"/>
  <c r="J79" i="18"/>
  <c r="K79" i="18" s="1"/>
  <c r="K22" i="18"/>
  <c r="K68" i="16"/>
  <c r="K62" i="18" l="1"/>
  <c r="K65" i="18"/>
  <c r="K24" i="18" l="1"/>
  <c r="K25" i="18" l="1"/>
  <c r="K69" i="16" l="1"/>
  <c r="K27" i="18" l="1"/>
  <c r="K23" i="18"/>
  <c r="K26" i="18"/>
  <c r="K28" i="18" l="1"/>
  <c r="K29" i="18" l="1"/>
  <c r="K30" i="18" l="1"/>
  <c r="K32" i="18" l="1"/>
  <c r="K33" i="18" l="1"/>
  <c r="K34" i="18" l="1"/>
  <c r="K31" i="18" l="1"/>
  <c r="K35" i="18"/>
  <c r="K36" i="18" l="1"/>
  <c r="K37" i="18" l="1"/>
  <c r="K38" i="18" l="1"/>
  <c r="K39" i="18" l="1"/>
  <c r="K40" i="18" l="1"/>
  <c r="K41" i="18" l="1"/>
  <c r="K42" i="18" l="1"/>
  <c r="K43" i="18" l="1"/>
  <c r="K44" i="18" l="1"/>
</calcChain>
</file>

<file path=xl/sharedStrings.xml><?xml version="1.0" encoding="utf-8"?>
<sst xmlns="http://schemas.openxmlformats.org/spreadsheetml/2006/main" count="564" uniqueCount="178">
  <si>
    <t>METROPOLITAN TRANSPORTATION AUTHORITY</t>
  </si>
  <si>
    <t>YearTotal</t>
  </si>
  <si>
    <t>May</t>
  </si>
  <si>
    <t>November</t>
  </si>
  <si>
    <t>MMTOA, PBT, Real Estate Taxes and Other</t>
  </si>
  <si>
    <t>Metropolitan Mass Transportation Operating Assistance (MMTOA)</t>
  </si>
  <si>
    <t>Petroleum Business Tax (PBT)</t>
  </si>
  <si>
    <t xml:space="preserve">Variance </t>
  </si>
  <si>
    <t>($ in millions)</t>
  </si>
  <si>
    <t>Other MRT(b) Adjustments</t>
  </si>
  <si>
    <t>Urban Tax</t>
  </si>
  <si>
    <t>Investment Income</t>
  </si>
  <si>
    <t>PMT and MTA Aid</t>
  </si>
  <si>
    <t>Payroll Mobility Tax (PMT)</t>
  </si>
  <si>
    <t>Payroll Mobility Tax Replacement Funds</t>
  </si>
  <si>
    <t>MTA Aid</t>
  </si>
  <si>
    <t>New Funding Sources</t>
  </si>
  <si>
    <t>For-Hire Vehicle (FHV) Surcharge</t>
  </si>
  <si>
    <t>Central Business District Tolling Program (CBDTP)</t>
  </si>
  <si>
    <t>SAP Support and For-Hire Vehicle Surcharge:</t>
  </si>
  <si>
    <t>Subway Action Plan Account</t>
  </si>
  <si>
    <t>Outerborough Transportation Account</t>
  </si>
  <si>
    <t>Less: Assumed Capital or Member Project</t>
  </si>
  <si>
    <t>General Transportation Account</t>
  </si>
  <si>
    <t>Less: Transfer to Committed to Capital</t>
  </si>
  <si>
    <t>Capital Program Funding Sources:</t>
  </si>
  <si>
    <t>Real Property Transfer Tax Surcharge (Mansion)</t>
  </si>
  <si>
    <t>Internet Marketplace Tax</t>
  </si>
  <si>
    <t>Less: Transfer to CBDTP Capital Lockbox</t>
  </si>
  <si>
    <t>State and Local Subsidies</t>
  </si>
  <si>
    <t>State Operating Assistance</t>
  </si>
  <si>
    <t>NYC and Local 18b:</t>
  </si>
  <si>
    <t>New York City</t>
  </si>
  <si>
    <t>Nassau County</t>
  </si>
  <si>
    <t>Suffolk County</t>
  </si>
  <si>
    <t>Westchester County</t>
  </si>
  <si>
    <t>Putnam County</t>
  </si>
  <si>
    <t>Dutchess County</t>
  </si>
  <si>
    <t>Orange County</t>
  </si>
  <si>
    <t>Rockland County</t>
  </si>
  <si>
    <t>Station Maintenance</t>
  </si>
  <si>
    <t>Subtotal: Taxes &amp; State and Local Subsidies</t>
  </si>
  <si>
    <t>Other Funding Agreements</t>
  </si>
  <si>
    <t>City Subsidy for MTA Bus Company</t>
  </si>
  <si>
    <t>City Subsidy for Staten Island Railway</t>
  </si>
  <si>
    <t>CDOT Subsidy for Metro-North Railroad</t>
  </si>
  <si>
    <t>Subtotal, including Other Funding Agreements</t>
  </si>
  <si>
    <t>Inter-agency Subsidy Transactions</t>
  </si>
  <si>
    <t>B&amp;T Operating Surplus Transfer</t>
  </si>
  <si>
    <t>GROSS SUBSIDIES</t>
  </si>
  <si>
    <t>New York City Transit</t>
  </si>
  <si>
    <t>Commuter Railroads</t>
  </si>
  <si>
    <t>Staten Island Railway</t>
  </si>
  <si>
    <t>MTA Bus Company</t>
  </si>
  <si>
    <t>MTA Headquarters</t>
  </si>
  <si>
    <t>TOTAL</t>
  </si>
  <si>
    <t>Jan</t>
  </si>
  <si>
    <t>Feb</t>
  </si>
  <si>
    <t>Mar</t>
  </si>
  <si>
    <t>Apr</t>
  </si>
  <si>
    <t>Jun</t>
  </si>
  <si>
    <t>Jul</t>
  </si>
  <si>
    <t>Aug</t>
  </si>
  <si>
    <t>Sep</t>
  </si>
  <si>
    <t>Oct</t>
  </si>
  <si>
    <t>Nov</t>
  </si>
  <si>
    <t>Dec</t>
  </si>
  <si>
    <t>ACT</t>
  </si>
  <si>
    <t>AA</t>
  </si>
  <si>
    <t xml:space="preserve">* * * * *  DO NOT ERASE  * * * * * </t>
  </si>
  <si>
    <t>Monthly</t>
  </si>
  <si>
    <t>YTD</t>
  </si>
  <si>
    <t>Formula</t>
  </si>
  <si>
    <t>INDIRECT("'Subsidy Data - Hyperion'!"&amp;$P$8&amp;$P11)</t>
  </si>
  <si>
    <t>ACCRUALS</t>
  </si>
  <si>
    <t>CASH</t>
  </si>
  <si>
    <t>ACT-CONS</t>
  </si>
  <si>
    <t>Full Year</t>
  </si>
  <si>
    <t>Subsidy Adjustments</t>
  </si>
  <si>
    <t>Consolidated Subsidies - Accrual Basis</t>
  </si>
  <si>
    <t>Consolidated Subsidies - Cash Basis</t>
  </si>
  <si>
    <t>Accrued Subsidies</t>
  </si>
  <si>
    <t>Variance
%</t>
  </si>
  <si>
    <t>Explanations</t>
  </si>
  <si>
    <t xml:space="preserve">Variance
$ </t>
  </si>
  <si>
    <t>MRT(b)-1 (Gross)</t>
  </si>
  <si>
    <t>MRT(b)-2 (Gross)</t>
  </si>
  <si>
    <t>Check</t>
  </si>
  <si>
    <t>Variance Explanations</t>
  </si>
  <si>
    <t>Payroll Mobility Tax Replacement Uunds</t>
  </si>
  <si>
    <t>Capital Program Uunding Sources:</t>
  </si>
  <si>
    <t>B&amp;T Operating Surplus TransUer</t>
  </si>
  <si>
    <t>For-Hire Vehicle (FHV) SFrcharge</t>
  </si>
  <si>
    <t>Cash Subsidies</t>
  </si>
  <si>
    <t xml:space="preserve">Actual </t>
  </si>
  <si>
    <t xml:space="preserve">     NYC 18b-SIR  (A/C 434201)</t>
  </si>
  <si>
    <t xml:space="preserve">     NYC 18b-TA   (A/C 434003)</t>
  </si>
  <si>
    <t xml:space="preserve">     NYC 18b-TA   (A/C 434002)</t>
  </si>
  <si>
    <t xml:space="preserve">     NYC 18b-TA  (A/C 434001)</t>
  </si>
  <si>
    <t>BUD2-CONS</t>
  </si>
  <si>
    <t>IA</t>
  </si>
  <si>
    <t>HZ</t>
  </si>
  <si>
    <t>HY</t>
  </si>
  <si>
    <t>HX</t>
  </si>
  <si>
    <t>HW</t>
  </si>
  <si>
    <t>HV</t>
  </si>
  <si>
    <t>HU</t>
  </si>
  <si>
    <t>HT</t>
  </si>
  <si>
    <t>HS</t>
  </si>
  <si>
    <t>HR</t>
  </si>
  <si>
    <t>HQ</t>
  </si>
  <si>
    <t>HP</t>
  </si>
  <si>
    <t>HO</t>
  </si>
  <si>
    <t>LI</t>
  </si>
  <si>
    <t>LJ</t>
  </si>
  <si>
    <t>LK</t>
  </si>
  <si>
    <t>LM</t>
  </si>
  <si>
    <t>LN</t>
  </si>
  <si>
    <t>LO</t>
  </si>
  <si>
    <t>LP</t>
  </si>
  <si>
    <t>LQ</t>
  </si>
  <si>
    <t>LR</t>
  </si>
  <si>
    <t>LS</t>
  </si>
  <si>
    <t>LT</t>
  </si>
  <si>
    <t>LU</t>
  </si>
  <si>
    <t>LL</t>
  </si>
  <si>
    <t>BUD3-CONS</t>
  </si>
  <si>
    <t>BUD2</t>
  </si>
  <si>
    <t>BUD3</t>
  </si>
  <si>
    <t>The favorable variance was due to higher-than-expected MRT-1 activity.</t>
  </si>
  <si>
    <t>The favorable variance was due to higher-than-expected MRT-2 activity.</t>
  </si>
  <si>
    <t xml:space="preserve">The favorable variance was due to stronger-than-expected real estate activity in New York City.  </t>
  </si>
  <si>
    <t>The favorable variance was due primarily to better-than-expected transactions.</t>
  </si>
  <si>
    <t>Payroll Mobility Tax Replacement Funds were favorable to the forecast.</t>
  </si>
  <si>
    <t>The unfavorable variance was due to lower transactions and timing.</t>
  </si>
  <si>
    <t>Subway Action Plan transactions were unfavorable to the forecast.</t>
  </si>
  <si>
    <t xml:space="preserve">Real Property Transfer Tax Surchage  were unfavorable to the forecast due primarily to timing. 
</t>
  </si>
  <si>
    <t>The  Internet Marketplace Tax variance was favorable to the forecast.</t>
  </si>
  <si>
    <t xml:space="preserve">The favorable variance was due primarily to higher-than-expected transfer from the State and to timing. </t>
  </si>
  <si>
    <t xml:space="preserve">The favorable variance was primarily due to timing of booking accruals. </t>
  </si>
  <si>
    <t>Variance was mostly timing related. Drawdowns are related to the timing of cash obligations for MTA Bus. Actuals also reflect receipts of CARES Act funds.</t>
  </si>
  <si>
    <t>The variance was due mostly to lower expenses for Staten Island Railway.</t>
  </si>
  <si>
    <t xml:space="preserve">The unfavorable variance  was due primarily to timing. </t>
  </si>
  <si>
    <t>The favorable variance was attributable to the timing of transfers.</t>
  </si>
  <si>
    <t xml:space="preserve">The  PBT cash variance was favorable to the forecasts due to better-than-expected receipts. </t>
  </si>
  <si>
    <t xml:space="preserve">MRT-1 transactions were above the forecast due to higher-than-expected MRT-1 cash receipts. </t>
  </si>
  <si>
    <t xml:space="preserve">MRT-2 transactions were above the forecast due to  higher-than-expected MRT-2 cash receipts. </t>
  </si>
  <si>
    <t>The favorable variance was due to stronger-than-expected real estate activity in New York City.</t>
  </si>
  <si>
    <t>PMT  cash receipts were favorable to the forecast due to better-than-expected activity.</t>
  </si>
  <si>
    <t>Payroll Mobility Tax Replacement Funds cash receipts were favorable.</t>
  </si>
  <si>
    <t>MTA Aid cash receipts were unfavorable.</t>
  </si>
  <si>
    <t xml:space="preserve">Subway Action Plan Account receipts were unfavorable. </t>
  </si>
  <si>
    <t>Internet Marketplace Tax receipts were favorable.</t>
  </si>
  <si>
    <t>The  favorable variance was due to higher receipts than forecasted in November Financial Plan.</t>
  </si>
  <si>
    <t>The  favorable variance was due to higher receipts that forecasted in November Financial Plan.</t>
  </si>
  <si>
    <t>Variance was due to timing of receipts from Nassau County.</t>
  </si>
  <si>
    <t>Variance was due to timing of receipts from Suffolk County.</t>
  </si>
  <si>
    <t>Variance was due to timing of receipts from Westchester County.</t>
  </si>
  <si>
    <t>Variance was due to timing of receipts from Putnam County.</t>
  </si>
  <si>
    <t>Variance was due to timing of receipts from Orange County.</t>
  </si>
  <si>
    <t>Variance was due to timing of receipts from Rockland County.</t>
  </si>
  <si>
    <t xml:space="preserve">The  favorable variance was attributable to the timing of transfers. </t>
  </si>
  <si>
    <t>The favorable variance was due to higher-than-expected payments and partially to timing. MTA Accounting booked the accrual for MMTOA in April 2020 based on the appropriation in the 2020-21 State Enacted Budget. Subsequent to this, the MTA reduced its projection due to the economic downturn from the COVID-19 pandemic. This will be adjusted to reflect the change in the final 2020 year-end reconciliation by MTA Accounting .</t>
  </si>
  <si>
    <t xml:space="preserve">The  favorable MMTOA variance was due to higher receipts than forecasted in the November Financial Plan. </t>
  </si>
  <si>
    <t>Funds were earmarked for the Capital Lockbox Account per NYS legislation, to allow the MTA use of the funds to offset decreases in revenue or increases in operating costs in 2020 and 2021 due to the State emergency disaster caused by COVID-19. To date, funds remain in the lockbox and have not been used to cover operating costs.</t>
  </si>
  <si>
    <t xml:space="preserve">Funds were earmarked for the Capital Lockbox Account per NYS legislation, to allow the MTA use of the funds to offset decreases in revenue or increases in operating costs in 2020 and 2021 due to the State emergency disaster caused by COVID-19. To date, funds remain in the lockbox and have not been used to cover operating costs.
</t>
  </si>
  <si>
    <t xml:space="preserve">The favorable cash adjustment was mainly due to not making the contribution to the Capital Program that was budgeted. </t>
  </si>
  <si>
    <t>November Financial Plan - 2020 November Forecast</t>
  </si>
  <si>
    <t>December 2020 Year-to-Date</t>
  </si>
  <si>
    <t xml:space="preserve">Actual  vs. Adopted  Budget  </t>
  </si>
  <si>
    <t xml:space="preserve">Actual  vs. November Forecast </t>
  </si>
  <si>
    <t xml:space="preserve">Adopted </t>
  </si>
  <si>
    <t xml:space="preserve">Budget  </t>
  </si>
  <si>
    <t xml:space="preserve">Forecast </t>
  </si>
  <si>
    <t>&gt; (100%)</t>
  </si>
  <si>
    <t xml:space="preserve">HIDE </t>
  </si>
  <si>
    <t>&gt; 100%</t>
  </si>
  <si>
    <t xml:space="preserve">Final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</si>
</sst>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000_);_(* \(#,##0.000\);_(* &quot;-&quot;??_);_(@_)"/>
    <numFmt numFmtId="165" formatCode="_(&quot;$&quot;* #,##0.000_);_(&quot;$&quot;* \(#,##0.000\);_(&quot;$&quot;* &quot;-&quot;??_);_(@_)"/>
    <numFmt numFmtId="166" formatCode="_(* #,##0.0_);_(* \(#,##0.0\);_(* &quot;-&quot;?_);_(@_)"/>
    <numFmt numFmtId="167" formatCode="0.0%"/>
    <numFmt numFmtId="168" formatCode="_(* #,##0.0_);_(* \(#,##0.0\);_(* &quot;-&quot;??_);_(@_)"/>
    <numFmt numFmtId="169" formatCode="&quot;$&quot;#,##0.0_);\(&quot;$&quot;#,##0.0\)"/>
    <numFmt numFmtId="170" formatCode="#,##0.0_);\(#,##0.0\)"/>
    <numFmt numFmtId="171" formatCode="_(* &quot;$&quot;#,##0.0_);_(* \(&quot;$&quot;#,##0.0\);_(* &quot;-&quot;??_);_(@_)"/>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sz val="8"/>
      <name val="Calibri"/>
      <family val="2"/>
      <scheme val="minor"/>
    </font>
    <font>
      <sz val="11"/>
      <name val="Calibri"/>
      <family val="2"/>
      <scheme val="minor"/>
    </font>
    <font>
      <i/>
      <sz val="11"/>
      <color theme="1" tint="0.499984740745262"/>
      <name val="Calibri"/>
      <family val="2"/>
      <scheme val="minor"/>
    </font>
    <font>
      <b/>
      <sz val="1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4"/>
      <color rgb="FFFF0000"/>
      <name val="Calibri"/>
      <family val="2"/>
      <scheme val="minor"/>
    </font>
    <font>
      <b/>
      <sz val="16"/>
      <color theme="1"/>
      <name val="Calibri"/>
      <family val="2"/>
      <scheme val="minor"/>
    </font>
    <font>
      <b/>
      <sz val="18"/>
      <color theme="1"/>
      <name val="Calibri"/>
      <family val="2"/>
      <scheme val="minor"/>
    </font>
    <font>
      <b/>
      <sz val="11"/>
      <color rgb="FFFF0000"/>
      <name val="Calibri"/>
      <family val="2"/>
      <scheme val="minor"/>
    </font>
    <font>
      <b/>
      <i/>
      <sz val="11"/>
      <color rgb="FFFF0000"/>
      <name val="Calibri"/>
      <family val="2"/>
      <scheme val="minor"/>
    </font>
    <font>
      <b/>
      <sz val="18"/>
      <color rgb="FFFF0000"/>
      <name val="Calibri"/>
      <family val="2"/>
      <scheme val="minor"/>
    </font>
    <font>
      <sz val="12"/>
      <color theme="1"/>
      <name val="Calibri"/>
      <family val="2"/>
      <scheme val="minor"/>
    </font>
    <font>
      <b/>
      <sz val="20"/>
      <color theme="1"/>
      <name val="Calibri"/>
      <family val="2"/>
      <scheme val="minor"/>
    </font>
    <font>
      <sz val="20"/>
      <color theme="1"/>
      <name val="Calibri"/>
      <family val="2"/>
      <scheme val="minor"/>
    </font>
    <font>
      <i/>
      <sz val="12"/>
      <color theme="1" tint="0.499984740745262"/>
      <name val="Calibri"/>
      <family val="2"/>
      <scheme val="minor"/>
    </font>
    <font>
      <b/>
      <sz val="22"/>
      <color theme="1"/>
      <name val="Calibri"/>
      <family val="2"/>
      <scheme val="minor"/>
    </font>
    <font>
      <b/>
      <sz val="19"/>
      <color theme="1"/>
      <name val="Calibri"/>
      <family val="2"/>
      <scheme val="minor"/>
    </font>
    <font>
      <sz val="16"/>
      <color theme="1"/>
      <name val="Calibri"/>
      <family val="2"/>
      <scheme val="minor"/>
    </font>
    <font>
      <b/>
      <i/>
      <sz val="14"/>
      <color theme="1"/>
      <name val="Calibri"/>
      <family val="2"/>
      <scheme val="minor"/>
    </font>
    <font>
      <i/>
      <sz val="14"/>
      <color theme="1" tint="0.499984740745262"/>
      <name val="Calibri"/>
      <family val="2"/>
      <scheme val="minor"/>
    </font>
    <font>
      <sz val="22"/>
      <color theme="1"/>
      <name val="Calibri"/>
      <family val="2"/>
      <scheme val="minor"/>
    </font>
    <font>
      <sz val="19"/>
      <color theme="1"/>
      <name val="Calibri"/>
      <family val="2"/>
      <scheme val="minor"/>
    </font>
    <font>
      <sz val="18"/>
      <color theme="1"/>
      <name val="Calibri"/>
      <family val="2"/>
      <scheme val="minor"/>
    </font>
    <font>
      <sz val="10.5"/>
      <color theme="1"/>
      <name val="Calibri"/>
      <family val="2"/>
      <scheme val="minor"/>
    </font>
    <font>
      <b/>
      <sz val="16"/>
      <name val="Calibri"/>
      <family val="2"/>
      <scheme val="minor"/>
    </font>
    <font>
      <b/>
      <i/>
      <sz val="11"/>
      <color theme="1" tint="0.499984740745262"/>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9.9978637043366805E-2"/>
        <bgColor indexed="64"/>
      </patternFill>
    </fill>
    <fill>
      <patternFill patternType="solid">
        <fgColor theme="6" tint="-9.9978637043366805E-2"/>
        <bgColor indexed="64"/>
      </patternFill>
    </fill>
    <fill>
      <patternFill patternType="solid">
        <fgColor theme="2"/>
        <bgColor indexed="64"/>
      </patternFill>
    </fill>
    <fill>
      <patternFill patternType="solid">
        <fgColor theme="3"/>
        <bgColor indexed="64"/>
      </patternFill>
    </fill>
    <fill>
      <patternFill patternType="solid">
        <fgColor theme="0" tint="-0.14999847407452621"/>
        <bgColor indexed="64"/>
      </patternFill>
    </fill>
    <fill>
      <patternFill patternType="solid">
        <fgColor theme="6"/>
        <bgColor indexed="64"/>
      </patternFill>
    </fill>
  </fills>
  <borders count="35">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auto="1"/>
      </top>
      <bottom/>
      <diagonal/>
    </border>
    <border>
      <left/>
      <right style="thin">
        <color indexed="64"/>
      </right>
      <top style="medium">
        <color auto="1"/>
      </top>
      <bottom/>
      <diagonal/>
    </border>
    <border>
      <left/>
      <right style="medium">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45">
    <xf numFmtId="0" fontId="0" fillId="0" borderId="0" xfId="0"/>
    <xf numFmtId="0" fontId="9" fillId="0" borderId="0" xfId="0" applyFont="1"/>
    <xf numFmtId="0" fontId="2" fillId="0" borderId="0" xfId="0" applyFont="1" applyAlignment="1">
      <alignment vertical="center"/>
    </xf>
    <xf numFmtId="0" fontId="0" fillId="0" borderId="1" xfId="0" applyBorder="1"/>
    <xf numFmtId="0" fontId="14" fillId="0" borderId="0" xfId="0" applyFont="1" applyAlignment="1">
      <alignment horizontal="right"/>
    </xf>
    <xf numFmtId="0" fontId="0" fillId="4" borderId="0" xfId="0" applyFill="1"/>
    <xf numFmtId="0" fontId="2" fillId="4" borderId="0" xfId="0" applyFont="1" applyFill="1" applyAlignment="1">
      <alignment horizontal="center"/>
    </xf>
    <xf numFmtId="0" fontId="14" fillId="4" borderId="0" xfId="0" applyFont="1" applyFill="1" applyAlignment="1">
      <alignment horizontal="center"/>
    </xf>
    <xf numFmtId="0" fontId="2" fillId="4" borderId="6" xfId="0" applyFont="1" applyFill="1" applyBorder="1" applyAlignment="1">
      <alignment horizontal="center"/>
    </xf>
    <xf numFmtId="0" fontId="11" fillId="4" borderId="0" xfId="0" applyFont="1" applyFill="1" applyAlignment="1">
      <alignment horizontal="center"/>
    </xf>
    <xf numFmtId="43" fontId="0" fillId="4" borderId="10" xfId="0" quotePrefix="1" applyNumberFormat="1" applyFill="1" applyBorder="1" applyAlignment="1"/>
    <xf numFmtId="43" fontId="0" fillId="4" borderId="11" xfId="0" quotePrefix="1" applyNumberFormat="1" applyFill="1" applyBorder="1" applyAlignment="1"/>
    <xf numFmtId="43" fontId="0" fillId="4" borderId="12" xfId="0" quotePrefix="1" applyNumberFormat="1" applyFill="1" applyBorder="1" applyAlignment="1"/>
    <xf numFmtId="43" fontId="0" fillId="4" borderId="0" xfId="0" quotePrefix="1" applyNumberFormat="1" applyFill="1" applyBorder="1" applyAlignment="1"/>
    <xf numFmtId="0" fontId="6" fillId="4" borderId="0" xfId="0" applyFont="1" applyFill="1"/>
    <xf numFmtId="0" fontId="15" fillId="4" borderId="0" xfId="0" applyFont="1" applyFill="1" applyAlignment="1">
      <alignment horizontal="center"/>
    </xf>
    <xf numFmtId="0" fontId="14" fillId="4" borderId="0" xfId="0" quotePrefix="1" applyNumberFormat="1" applyFont="1" applyFill="1" applyBorder="1" applyAlignment="1">
      <alignment horizontal="left"/>
    </xf>
    <xf numFmtId="0" fontId="14" fillId="4" borderId="0" xfId="0" applyNumberFormat="1" applyFont="1" applyFill="1" applyAlignment="1">
      <alignment horizontal="center"/>
    </xf>
    <xf numFmtId="0" fontId="11" fillId="5" borderId="0" xfId="0" applyFont="1" applyFill="1" applyAlignment="1">
      <alignment horizontal="center"/>
    </xf>
    <xf numFmtId="0" fontId="0" fillId="4" borderId="0" xfId="0" applyFill="1" applyAlignment="1">
      <alignment vertical="center"/>
    </xf>
    <xf numFmtId="0" fontId="14" fillId="4" borderId="0" xfId="0" quotePrefix="1" applyNumberFormat="1" applyFont="1" applyFill="1" applyBorder="1" applyAlignment="1">
      <alignment horizontal="left" vertical="center"/>
    </xf>
    <xf numFmtId="0" fontId="11" fillId="4" borderId="0" xfId="0" applyFont="1" applyFill="1" applyAlignment="1">
      <alignment horizontal="center" vertical="center"/>
    </xf>
    <xf numFmtId="165" fontId="0" fillId="0" borderId="0" xfId="0" applyNumberFormat="1"/>
    <xf numFmtId="0" fontId="19" fillId="0" borderId="0" xfId="0" applyFont="1"/>
    <xf numFmtId="0" fontId="17" fillId="0" borderId="0" xfId="0" applyFont="1"/>
    <xf numFmtId="44" fontId="17" fillId="0" borderId="0" xfId="0" applyNumberFormat="1" applyFont="1"/>
    <xf numFmtId="0" fontId="20" fillId="0" borderId="0" xfId="0" applyFont="1"/>
    <xf numFmtId="0" fontId="8" fillId="0" borderId="0" xfId="0" applyFont="1" applyAlignment="1">
      <alignment vertical="center"/>
    </xf>
    <xf numFmtId="0" fontId="9" fillId="0" borderId="13" xfId="0" applyFont="1" applyBorder="1"/>
    <xf numFmtId="0" fontId="9" fillId="0" borderId="2" xfId="0" applyFont="1" applyBorder="1"/>
    <xf numFmtId="0" fontId="9" fillId="0" borderId="2" xfId="0" applyFont="1" applyFill="1" applyBorder="1"/>
    <xf numFmtId="0" fontId="9" fillId="6" borderId="7" xfId="0" applyFont="1" applyFill="1" applyBorder="1"/>
    <xf numFmtId="0" fontId="9" fillId="0" borderId="5" xfId="0" applyFont="1" applyBorder="1"/>
    <xf numFmtId="0" fontId="9" fillId="0" borderId="0" xfId="0" applyFont="1" applyBorder="1"/>
    <xf numFmtId="0" fontId="10" fillId="2" borderId="7" xfId="0" applyFont="1" applyFill="1" applyBorder="1" applyAlignment="1">
      <alignment horizontal="right"/>
    </xf>
    <xf numFmtId="0" fontId="9" fillId="6" borderId="8" xfId="0" applyFont="1" applyFill="1" applyBorder="1"/>
    <xf numFmtId="0" fontId="10" fillId="2" borderId="9" xfId="0" applyFont="1" applyFill="1" applyBorder="1" applyAlignment="1">
      <alignment horizontal="right"/>
    </xf>
    <xf numFmtId="0" fontId="9" fillId="0" borderId="7" xfId="0" applyFont="1" applyBorder="1"/>
    <xf numFmtId="0" fontId="9" fillId="6" borderId="0" xfId="0" applyFont="1" applyFill="1" applyBorder="1"/>
    <xf numFmtId="0" fontId="24" fillId="0" borderId="0" xfId="0" applyFont="1" applyBorder="1"/>
    <xf numFmtId="0" fontId="9" fillId="0" borderId="8" xfId="0" applyFont="1" applyBorder="1"/>
    <xf numFmtId="0" fontId="9" fillId="0" borderId="0" xfId="0" applyFont="1" applyBorder="1" applyAlignment="1">
      <alignment horizontal="left" indent="2"/>
    </xf>
    <xf numFmtId="43" fontId="9" fillId="0" borderId="8" xfId="0" applyNumberFormat="1" applyFont="1" applyBorder="1"/>
    <xf numFmtId="0" fontId="9" fillId="0" borderId="0" xfId="0" applyFont="1" applyBorder="1" applyAlignment="1">
      <alignment horizontal="left" indent="4"/>
    </xf>
    <xf numFmtId="0" fontId="25" fillId="0" borderId="5" xfId="0" applyFont="1" applyBorder="1"/>
    <xf numFmtId="0" fontId="25" fillId="0" borderId="0" xfId="0" applyFont="1" applyBorder="1"/>
    <xf numFmtId="43" fontId="9" fillId="0" borderId="8" xfId="1" applyFont="1" applyBorder="1"/>
    <xf numFmtId="43" fontId="9" fillId="6" borderId="0" xfId="1" applyFont="1" applyFill="1" applyBorder="1"/>
    <xf numFmtId="0" fontId="10" fillId="0" borderId="0" xfId="0" applyFont="1" applyBorder="1" applyAlignment="1">
      <alignment horizontal="left"/>
    </xf>
    <xf numFmtId="0" fontId="10" fillId="0" borderId="10" xfId="0" applyFont="1" applyBorder="1" applyAlignment="1">
      <alignment vertical="center"/>
    </xf>
    <xf numFmtId="0" fontId="10" fillId="0" borderId="11" xfId="0" applyFont="1" applyBorder="1" applyAlignment="1">
      <alignment vertical="center"/>
    </xf>
    <xf numFmtId="0" fontId="9" fillId="0" borderId="0" xfId="0" applyFont="1" applyBorder="1" applyAlignment="1">
      <alignment horizontal="left" indent="1"/>
    </xf>
    <xf numFmtId="0" fontId="10" fillId="0" borderId="0" xfId="0" applyFont="1" applyBorder="1" applyAlignment="1">
      <alignment horizontal="left" indent="1"/>
    </xf>
    <xf numFmtId="0" fontId="25" fillId="0" borderId="0" xfId="0" applyFont="1" applyBorder="1" applyAlignment="1">
      <alignment horizontal="left" indent="3"/>
    </xf>
    <xf numFmtId="0" fontId="10" fillId="2" borderId="13" xfId="0" applyFont="1" applyFill="1" applyBorder="1" applyAlignment="1">
      <alignment horizontal="right"/>
    </xf>
    <xf numFmtId="0" fontId="10" fillId="2" borderId="14" xfId="0" applyFont="1" applyFill="1" applyBorder="1" applyAlignment="1">
      <alignment horizontal="right"/>
    </xf>
    <xf numFmtId="0" fontId="10" fillId="2" borderId="19" xfId="0" applyFont="1" applyFill="1" applyBorder="1" applyAlignment="1">
      <alignment horizontal="right"/>
    </xf>
    <xf numFmtId="0" fontId="9" fillId="0" borderId="16" xfId="0" applyFont="1" applyBorder="1"/>
    <xf numFmtId="0" fontId="9" fillId="0" borderId="3" xfId="0" applyFont="1" applyBorder="1"/>
    <xf numFmtId="0" fontId="9" fillId="0" borderId="18" xfId="0" applyFont="1" applyBorder="1"/>
    <xf numFmtId="0" fontId="9" fillId="0" borderId="1" xfId="0" applyFont="1" applyBorder="1"/>
    <xf numFmtId="164" fontId="9" fillId="0" borderId="1" xfId="1" applyNumberFormat="1" applyFont="1" applyBorder="1"/>
    <xf numFmtId="164" fontId="9" fillId="0" borderId="0" xfId="0" applyNumberFormat="1" applyFont="1"/>
    <xf numFmtId="165" fontId="9" fillId="0" borderId="5" xfId="0" applyNumberFormat="1" applyFont="1" applyBorder="1"/>
    <xf numFmtId="165" fontId="9" fillId="0" borderId="0" xfId="0" applyNumberFormat="1" applyFont="1" applyBorder="1"/>
    <xf numFmtId="165" fontId="9" fillId="0" borderId="0" xfId="0" applyNumberFormat="1" applyFont="1"/>
    <xf numFmtId="165" fontId="9" fillId="0" borderId="18" xfId="0" applyNumberFormat="1" applyFont="1" applyBorder="1"/>
    <xf numFmtId="165" fontId="9" fillId="0" borderId="1" xfId="0" applyNumberFormat="1" applyFont="1" applyBorder="1"/>
    <xf numFmtId="164" fontId="9" fillId="0" borderId="5" xfId="1" applyNumberFormat="1" applyFont="1" applyBorder="1"/>
    <xf numFmtId="164" fontId="9" fillId="0" borderId="18" xfId="1" applyNumberFormat="1" applyFont="1" applyBorder="1"/>
    <xf numFmtId="165" fontId="9" fillId="0" borderId="0" xfId="0" applyNumberFormat="1" applyFont="1" applyBorder="1" applyAlignment="1">
      <alignment horizontal="left" indent="4"/>
    </xf>
    <xf numFmtId="165" fontId="25" fillId="0" borderId="5" xfId="0" applyNumberFormat="1" applyFont="1" applyBorder="1"/>
    <xf numFmtId="165" fontId="25" fillId="0" borderId="0" xfId="0" applyNumberFormat="1" applyFont="1" applyBorder="1"/>
    <xf numFmtId="165" fontId="25" fillId="0" borderId="0" xfId="0" applyNumberFormat="1" applyFont="1"/>
    <xf numFmtId="165" fontId="9" fillId="0" borderId="5" xfId="1" applyNumberFormat="1" applyFont="1" applyBorder="1"/>
    <xf numFmtId="165" fontId="9" fillId="0" borderId="18" xfId="1" applyNumberFormat="1" applyFont="1" applyBorder="1"/>
    <xf numFmtId="165" fontId="9" fillId="0" borderId="1" xfId="1" applyNumberFormat="1" applyFont="1" applyBorder="1"/>
    <xf numFmtId="165" fontId="10" fillId="0" borderId="10" xfId="0" applyNumberFormat="1" applyFont="1" applyBorder="1" applyAlignment="1">
      <alignment vertical="center"/>
    </xf>
    <xf numFmtId="165" fontId="10" fillId="0" borderId="11" xfId="0" applyNumberFormat="1" applyFont="1" applyBorder="1" applyAlignment="1">
      <alignment vertical="center"/>
    </xf>
    <xf numFmtId="165" fontId="10" fillId="0" borderId="0" xfId="0" applyNumberFormat="1" applyFont="1" applyAlignment="1">
      <alignment vertical="center"/>
    </xf>
    <xf numFmtId="0" fontId="26" fillId="0" borderId="0" xfId="0" applyFont="1"/>
    <xf numFmtId="0" fontId="27" fillId="0" borderId="0" xfId="0" applyFont="1"/>
    <xf numFmtId="0" fontId="28" fillId="0" borderId="0" xfId="0" applyFont="1"/>
    <xf numFmtId="0" fontId="23" fillId="0" borderId="0" xfId="0" applyFont="1"/>
    <xf numFmtId="0" fontId="23" fillId="0" borderId="13" xfId="0" applyFont="1" applyBorder="1" applyAlignment="1">
      <alignment vertical="center"/>
    </xf>
    <xf numFmtId="0" fontId="23" fillId="0" borderId="2" xfId="0" applyFont="1" applyBorder="1" applyAlignment="1">
      <alignment vertical="center"/>
    </xf>
    <xf numFmtId="0" fontId="23" fillId="0" borderId="2" xfId="0" applyFont="1" applyFill="1" applyBorder="1" applyAlignment="1">
      <alignment vertical="center"/>
    </xf>
    <xf numFmtId="0" fontId="23" fillId="0" borderId="0" xfId="0" applyFont="1" applyAlignment="1">
      <alignment vertical="center"/>
    </xf>
    <xf numFmtId="0" fontId="10" fillId="0" borderId="0" xfId="0" applyFont="1" applyBorder="1"/>
    <xf numFmtId="165" fontId="9" fillId="0" borderId="0" xfId="0" applyNumberFormat="1" applyFont="1" applyBorder="1" applyAlignment="1">
      <alignment horizontal="left"/>
    </xf>
    <xf numFmtId="0" fontId="10" fillId="0" borderId="11" xfId="0" applyNumberFormat="1" applyFont="1" applyBorder="1" applyAlignment="1">
      <alignment vertical="center"/>
    </xf>
    <xf numFmtId="0" fontId="18" fillId="0" borderId="0" xfId="0" applyFont="1" applyAlignment="1"/>
    <xf numFmtId="17" fontId="12" fillId="0" borderId="0" xfId="0" applyNumberFormat="1" applyFont="1" applyAlignment="1">
      <alignment horizontal="center"/>
    </xf>
    <xf numFmtId="0" fontId="0" fillId="0" borderId="0" xfId="0" applyAlignment="1">
      <alignment vertical="top"/>
    </xf>
    <xf numFmtId="0" fontId="0" fillId="0" borderId="0" xfId="0" applyAlignment="1">
      <alignment horizontal="center" vertical="top"/>
    </xf>
    <xf numFmtId="0" fontId="0" fillId="0" borderId="22" xfId="0" applyBorder="1"/>
    <xf numFmtId="0" fontId="0" fillId="0" borderId="27" xfId="0" applyBorder="1"/>
    <xf numFmtId="0" fontId="0" fillId="0" borderId="22" xfId="0" applyBorder="1" applyAlignment="1">
      <alignment vertical="top"/>
    </xf>
    <xf numFmtId="0" fontId="7" fillId="9" borderId="7" xfId="0" applyFont="1" applyFill="1" applyBorder="1" applyAlignment="1">
      <alignment horizontal="center"/>
    </xf>
    <xf numFmtId="0" fontId="7" fillId="9" borderId="9" xfId="0" applyFont="1" applyFill="1" applyBorder="1" applyAlignment="1">
      <alignment horizontal="center"/>
    </xf>
    <xf numFmtId="0" fontId="5" fillId="9" borderId="0" xfId="0" applyFont="1" applyFill="1"/>
    <xf numFmtId="167" fontId="0" fillId="9" borderId="0" xfId="3" applyNumberFormat="1" applyFont="1" applyFill="1" applyBorder="1" applyAlignment="1">
      <alignment horizontal="center" vertical="top"/>
    </xf>
    <xf numFmtId="0" fontId="7" fillId="9" borderId="7" xfId="0" applyFont="1" applyFill="1" applyBorder="1" applyAlignment="1">
      <alignment horizontal="center" vertical="center"/>
    </xf>
    <xf numFmtId="0" fontId="7" fillId="9" borderId="9" xfId="0" applyFont="1" applyFill="1" applyBorder="1" applyAlignment="1">
      <alignment horizontal="center" vertical="center"/>
    </xf>
    <xf numFmtId="0" fontId="29" fillId="0" borderId="27" xfId="0" applyFont="1" applyBorder="1" applyAlignment="1">
      <alignment horizontal="left" vertical="top" wrapText="1"/>
    </xf>
    <xf numFmtId="0" fontId="29" fillId="0" borderId="27" xfId="0" applyFont="1" applyBorder="1" applyAlignment="1">
      <alignment vertical="top" wrapText="1"/>
    </xf>
    <xf numFmtId="0" fontId="4" fillId="9" borderId="0" xfId="0" applyFont="1" applyFill="1" applyAlignment="1">
      <alignment horizontal="center"/>
    </xf>
    <xf numFmtId="167" fontId="1" fillId="9" borderId="0" xfId="3" applyNumberFormat="1" applyFont="1" applyFill="1" applyBorder="1" applyAlignment="1">
      <alignment horizontal="center" vertical="top"/>
    </xf>
    <xf numFmtId="0" fontId="29" fillId="0" borderId="27" xfId="0" applyFont="1" applyBorder="1" applyAlignment="1">
      <alignment wrapText="1"/>
    </xf>
    <xf numFmtId="0" fontId="0" fillId="0" borderId="28" xfId="0" applyBorder="1" applyAlignment="1">
      <alignment vertical="top"/>
    </xf>
    <xf numFmtId="0" fontId="0" fillId="0" borderId="29" xfId="0" applyBorder="1" applyAlignment="1">
      <alignment vertical="top"/>
    </xf>
    <xf numFmtId="0" fontId="29" fillId="0" borderId="30" xfId="0" applyFont="1" applyBorder="1" applyAlignment="1">
      <alignment vertical="top" wrapText="1"/>
    </xf>
    <xf numFmtId="0" fontId="0" fillId="0" borderId="28" xfId="0" applyBorder="1"/>
    <xf numFmtId="0" fontId="0" fillId="0" borderId="29" xfId="0" applyBorder="1"/>
    <xf numFmtId="0" fontId="0" fillId="0" borderId="30" xfId="0" applyBorder="1"/>
    <xf numFmtId="167" fontId="17" fillId="0" borderId="5" xfId="3" applyNumberFormat="1" applyFont="1" applyBorder="1" applyAlignment="1">
      <alignment horizontal="right" vertical="top"/>
    </xf>
    <xf numFmtId="0" fontId="0" fillId="0" borderId="1" xfId="0" applyBorder="1" applyAlignment="1">
      <alignment vertical="top"/>
    </xf>
    <xf numFmtId="0" fontId="0" fillId="0" borderId="31" xfId="0" applyBorder="1" applyAlignment="1">
      <alignment vertical="top"/>
    </xf>
    <xf numFmtId="0" fontId="0" fillId="0" borderId="32" xfId="0" applyBorder="1" applyAlignment="1">
      <alignment vertical="top"/>
    </xf>
    <xf numFmtId="0" fontId="0" fillId="0" borderId="32" xfId="0" applyBorder="1"/>
    <xf numFmtId="0" fontId="0" fillId="0" borderId="31" xfId="0" applyBorder="1"/>
    <xf numFmtId="168" fontId="9" fillId="0" borderId="8" xfId="0" applyNumberFormat="1" applyFont="1" applyBorder="1"/>
    <xf numFmtId="168" fontId="9" fillId="6" borderId="0" xfId="0" applyNumberFormat="1" applyFont="1" applyFill="1" applyBorder="1"/>
    <xf numFmtId="168" fontId="25" fillId="0" borderId="8" xfId="1" applyNumberFormat="1" applyFont="1" applyBorder="1"/>
    <xf numFmtId="168" fontId="25" fillId="6" borderId="0" xfId="1" applyNumberFormat="1" applyFont="1" applyFill="1" applyBorder="1"/>
    <xf numFmtId="169" fontId="10" fillId="7" borderId="8" xfId="2" applyNumberFormat="1" applyFont="1" applyFill="1" applyBorder="1"/>
    <xf numFmtId="169" fontId="9" fillId="6" borderId="0" xfId="0" applyNumberFormat="1" applyFont="1" applyFill="1" applyBorder="1"/>
    <xf numFmtId="169" fontId="9" fillId="0" borderId="8" xfId="0" applyNumberFormat="1" applyFont="1" applyBorder="1"/>
    <xf numFmtId="169" fontId="10" fillId="6" borderId="8" xfId="2" applyNumberFormat="1" applyFont="1" applyFill="1" applyBorder="1"/>
    <xf numFmtId="169" fontId="10" fillId="6" borderId="6" xfId="0" applyNumberFormat="1" applyFont="1" applyFill="1" applyBorder="1" applyAlignment="1">
      <alignment vertical="center"/>
    </xf>
    <xf numFmtId="169" fontId="10" fillId="6" borderId="6" xfId="2" applyNumberFormat="1" applyFont="1" applyFill="1" applyBorder="1" applyAlignment="1">
      <alignment vertical="center"/>
    </xf>
    <xf numFmtId="169" fontId="10" fillId="6" borderId="11" xfId="0" applyNumberFormat="1" applyFont="1" applyFill="1" applyBorder="1" applyAlignment="1">
      <alignment vertical="center"/>
    </xf>
    <xf numFmtId="170" fontId="17" fillId="0" borderId="0" xfId="0" applyNumberFormat="1" applyFont="1" applyBorder="1" applyAlignment="1">
      <alignment vertical="top"/>
    </xf>
    <xf numFmtId="170" fontId="0" fillId="0" borderId="0" xfId="0" applyNumberFormat="1" applyBorder="1" applyAlignment="1">
      <alignment vertical="top"/>
    </xf>
    <xf numFmtId="170" fontId="0" fillId="0" borderId="0" xfId="0" applyNumberFormat="1" applyBorder="1"/>
    <xf numFmtId="170" fontId="17" fillId="0" borderId="5" xfId="1" applyNumberFormat="1" applyFont="1" applyBorder="1" applyAlignment="1">
      <alignment horizontal="right" vertical="top"/>
    </xf>
    <xf numFmtId="170" fontId="17" fillId="0" borderId="5" xfId="1" applyNumberFormat="1" applyFont="1" applyBorder="1" applyAlignment="1">
      <alignment vertical="top"/>
    </xf>
    <xf numFmtId="170" fontId="17" fillId="0" borderId="1" xfId="0" applyNumberFormat="1" applyFont="1" applyBorder="1" applyAlignment="1">
      <alignment vertical="top"/>
    </xf>
    <xf numFmtId="170" fontId="0" fillId="0" borderId="1" xfId="0" applyNumberFormat="1" applyBorder="1" applyAlignment="1">
      <alignment vertical="top"/>
    </xf>
    <xf numFmtId="170" fontId="0" fillId="0" borderId="1" xfId="0" applyNumberFormat="1" applyBorder="1"/>
    <xf numFmtId="168" fontId="9" fillId="0" borderId="5" xfId="1" quotePrefix="1" applyNumberFormat="1" applyFont="1" applyBorder="1" applyAlignment="1"/>
    <xf numFmtId="168" fontId="9" fillId="0" borderId="18" xfId="1" quotePrefix="1" applyNumberFormat="1" applyFont="1" applyBorder="1" applyAlignment="1"/>
    <xf numFmtId="168" fontId="9" fillId="0" borderId="1" xfId="1" applyNumberFormat="1" applyFont="1" applyBorder="1"/>
    <xf numFmtId="168" fontId="9" fillId="0" borderId="5" xfId="1" applyNumberFormat="1" applyFont="1" applyBorder="1"/>
    <xf numFmtId="168" fontId="9" fillId="0" borderId="18" xfId="1" applyNumberFormat="1" applyFont="1" applyBorder="1"/>
    <xf numFmtId="168" fontId="25" fillId="0" borderId="5" xfId="1" applyNumberFormat="1" applyFont="1" applyBorder="1"/>
    <xf numFmtId="168" fontId="25" fillId="0" borderId="18" xfId="1" applyNumberFormat="1" applyFont="1" applyBorder="1"/>
    <xf numFmtId="168" fontId="25" fillId="0" borderId="1" xfId="1" applyNumberFormat="1" applyFont="1" applyBorder="1"/>
    <xf numFmtId="168" fontId="9" fillId="0" borderId="5" xfId="0" applyNumberFormat="1" applyFont="1" applyBorder="1"/>
    <xf numFmtId="168" fontId="9" fillId="0" borderId="18" xfId="0" applyNumberFormat="1" applyFont="1" applyBorder="1"/>
    <xf numFmtId="168" fontId="9" fillId="0" borderId="1" xfId="0" applyNumberFormat="1" applyFont="1" applyBorder="1"/>
    <xf numFmtId="168" fontId="25" fillId="4" borderId="5" xfId="1" applyNumberFormat="1" applyFont="1" applyFill="1" applyBorder="1"/>
    <xf numFmtId="168" fontId="25" fillId="4" borderId="18" xfId="1" applyNumberFormat="1" applyFont="1" applyFill="1" applyBorder="1"/>
    <xf numFmtId="171" fontId="10" fillId="7" borderId="5" xfId="2" applyNumberFormat="1" applyFont="1" applyFill="1" applyBorder="1"/>
    <xf numFmtId="171" fontId="10" fillId="7" borderId="18" xfId="2" applyNumberFormat="1" applyFont="1" applyFill="1" applyBorder="1"/>
    <xf numFmtId="171" fontId="10" fillId="7" borderId="1" xfId="2" applyNumberFormat="1" applyFont="1" applyFill="1" applyBorder="1"/>
    <xf numFmtId="171" fontId="9" fillId="0" borderId="5" xfId="0" applyNumberFormat="1" applyFont="1" applyBorder="1"/>
    <xf numFmtId="171" fontId="9" fillId="0" borderId="18" xfId="0" applyNumberFormat="1" applyFont="1" applyBorder="1"/>
    <xf numFmtId="171" fontId="9" fillId="0" borderId="1" xfId="0" applyNumberFormat="1" applyFont="1" applyBorder="1"/>
    <xf numFmtId="171" fontId="10" fillId="6" borderId="10" xfId="0" applyNumberFormat="1" applyFont="1" applyFill="1" applyBorder="1" applyAlignment="1">
      <alignment vertical="center"/>
    </xf>
    <xf numFmtId="171" fontId="10" fillId="6" borderId="15" xfId="0" applyNumberFormat="1" applyFont="1" applyFill="1" applyBorder="1" applyAlignment="1">
      <alignment vertical="center"/>
    </xf>
    <xf numFmtId="171" fontId="10" fillId="6" borderId="12" xfId="2" applyNumberFormat="1" applyFont="1" applyFill="1" applyBorder="1" applyAlignment="1">
      <alignment vertical="center"/>
    </xf>
    <xf numFmtId="171" fontId="10" fillId="6" borderId="5" xfId="2" applyNumberFormat="1" applyFont="1" applyFill="1" applyBorder="1"/>
    <xf numFmtId="171" fontId="10" fillId="6" borderId="18" xfId="2" applyNumberFormat="1" applyFont="1" applyFill="1" applyBorder="1"/>
    <xf numFmtId="171" fontId="10" fillId="6" borderId="1" xfId="2" applyNumberFormat="1" applyFont="1" applyFill="1" applyBorder="1"/>
    <xf numFmtId="168" fontId="17" fillId="0" borderId="5" xfId="1" applyNumberFormat="1" applyFont="1" applyBorder="1" applyAlignment="1">
      <alignment vertical="top"/>
    </xf>
    <xf numFmtId="170" fontId="0" fillId="0" borderId="32" xfId="0" applyNumberFormat="1" applyBorder="1" applyAlignment="1">
      <alignment vertical="top"/>
    </xf>
    <xf numFmtId="170" fontId="0" fillId="0" borderId="31" xfId="0" applyNumberFormat="1" applyBorder="1" applyAlignment="1">
      <alignment vertical="top"/>
    </xf>
    <xf numFmtId="170" fontId="0" fillId="0" borderId="32" xfId="0" applyNumberFormat="1" applyBorder="1"/>
    <xf numFmtId="170" fontId="0" fillId="0" borderId="31" xfId="0" applyNumberFormat="1" applyBorder="1"/>
    <xf numFmtId="168" fontId="25" fillId="0" borderId="5" xfId="1" quotePrefix="1" applyNumberFormat="1" applyFont="1" applyBorder="1" applyAlignment="1"/>
    <xf numFmtId="168" fontId="25" fillId="0" borderId="18" xfId="1" quotePrefix="1" applyNumberFormat="1" applyFont="1" applyBorder="1" applyAlignment="1"/>
    <xf numFmtId="0" fontId="16" fillId="4" borderId="0" xfId="0" applyFont="1" applyFill="1" applyAlignment="1">
      <alignment horizontal="center"/>
    </xf>
    <xf numFmtId="0" fontId="2" fillId="4" borderId="12" xfId="0" applyFont="1" applyFill="1" applyBorder="1" applyAlignment="1">
      <alignment horizontal="center"/>
    </xf>
    <xf numFmtId="0" fontId="0" fillId="0" borderId="0" xfId="0" applyAlignment="1">
      <alignment horizontal="center"/>
    </xf>
    <xf numFmtId="0" fontId="9" fillId="6" borderId="5" xfId="0" applyFont="1" applyFill="1" applyBorder="1"/>
    <xf numFmtId="0" fontId="25" fillId="6" borderId="0" xfId="0" applyFont="1" applyFill="1" applyBorder="1" applyAlignment="1">
      <alignment horizontal="left" indent="2"/>
    </xf>
    <xf numFmtId="0" fontId="25" fillId="6" borderId="0" xfId="0" applyFont="1" applyFill="1" applyBorder="1"/>
    <xf numFmtId="168" fontId="25" fillId="6" borderId="8" xfId="0" applyNumberFormat="1" applyFont="1" applyFill="1" applyBorder="1"/>
    <xf numFmtId="168" fontId="25" fillId="6" borderId="0" xfId="0" applyNumberFormat="1" applyFont="1" applyFill="1" applyBorder="1"/>
    <xf numFmtId="165" fontId="10" fillId="0" borderId="0" xfId="0" applyNumberFormat="1" applyFont="1" applyFill="1" applyBorder="1" applyAlignment="1">
      <alignment vertical="center"/>
    </xf>
    <xf numFmtId="0" fontId="10" fillId="0" borderId="0" xfId="0" applyNumberFormat="1" applyFont="1" applyFill="1" applyBorder="1" applyAlignment="1">
      <alignment vertical="center"/>
    </xf>
    <xf numFmtId="171" fontId="10" fillId="0" borderId="0" xfId="0" applyNumberFormat="1" applyFont="1" applyFill="1" applyBorder="1" applyAlignment="1">
      <alignment vertical="center"/>
    </xf>
    <xf numFmtId="171" fontId="10" fillId="0" borderId="0" xfId="2" applyNumberFormat="1" applyFont="1" applyFill="1" applyBorder="1" applyAlignment="1">
      <alignment vertical="center"/>
    </xf>
    <xf numFmtId="165" fontId="9" fillId="0" borderId="0" xfId="0" applyNumberFormat="1" applyFont="1" applyFill="1"/>
    <xf numFmtId="165" fontId="10" fillId="0" borderId="0" xfId="0" applyNumberFormat="1" applyFont="1" applyFill="1" applyAlignment="1">
      <alignment vertical="center"/>
    </xf>
    <xf numFmtId="164" fontId="0" fillId="4" borderId="10" xfId="0" quotePrefix="1" applyNumberFormat="1" applyFill="1" applyBorder="1" applyAlignment="1"/>
    <xf numFmtId="0" fontId="20" fillId="6" borderId="0" xfId="0" applyFont="1" applyFill="1" applyBorder="1" applyAlignment="1">
      <alignment horizontal="left" indent="2"/>
    </xf>
    <xf numFmtId="165" fontId="25" fillId="4" borderId="0" xfId="0" applyNumberFormat="1" applyFont="1" applyFill="1" applyBorder="1"/>
    <xf numFmtId="168" fontId="25" fillId="4" borderId="1" xfId="1" applyNumberFormat="1" applyFont="1" applyFill="1" applyBorder="1"/>
    <xf numFmtId="0" fontId="31" fillId="4" borderId="0" xfId="0" applyFont="1" applyFill="1" applyAlignment="1">
      <alignment horizontal="center"/>
    </xf>
    <xf numFmtId="17" fontId="23" fillId="0" borderId="0" xfId="0" applyNumberFormat="1" applyFont="1" applyAlignment="1">
      <alignment horizontal="center"/>
    </xf>
    <xf numFmtId="0" fontId="23" fillId="0" borderId="0" xfId="0" applyFont="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12" fillId="6" borderId="10" xfId="0" applyFont="1" applyFill="1" applyBorder="1" applyAlignment="1">
      <alignment horizontal="center" vertical="center"/>
    </xf>
    <xf numFmtId="0" fontId="12" fillId="6" borderId="11" xfId="0" applyFont="1" applyFill="1" applyBorder="1" applyAlignment="1">
      <alignment horizontal="center" vertical="center"/>
    </xf>
    <xf numFmtId="0" fontId="12" fillId="6" borderId="12" xfId="0" applyFont="1" applyFill="1" applyBorder="1" applyAlignment="1">
      <alignment horizontal="center" vertical="center"/>
    </xf>
    <xf numFmtId="0" fontId="10" fillId="0" borderId="7" xfId="0" applyFont="1" applyBorder="1" applyAlignment="1">
      <alignment horizontal="right" vertical="center"/>
    </xf>
    <xf numFmtId="0" fontId="10" fillId="0" borderId="9" xfId="0" applyFont="1" applyBorder="1" applyAlignment="1">
      <alignment horizontal="right" vertical="center"/>
    </xf>
    <xf numFmtId="0" fontId="10" fillId="0" borderId="13" xfId="0" applyFont="1" applyBorder="1" applyAlignment="1">
      <alignment horizontal="right" vertical="center"/>
    </xf>
    <xf numFmtId="0" fontId="10" fillId="0" borderId="14" xfId="0" applyFont="1" applyBorder="1" applyAlignment="1">
      <alignment horizontal="right" vertical="center"/>
    </xf>
    <xf numFmtId="0" fontId="21" fillId="0" borderId="0" xfId="0" applyFont="1" applyAlignment="1">
      <alignment horizontal="center"/>
    </xf>
    <xf numFmtId="0" fontId="18" fillId="0" borderId="0" xfId="0" applyFont="1" applyAlignment="1">
      <alignment horizontal="center"/>
    </xf>
    <xf numFmtId="0" fontId="16" fillId="4" borderId="0" xfId="0" applyFont="1" applyFill="1" applyAlignment="1">
      <alignment horizontal="center"/>
    </xf>
    <xf numFmtId="0" fontId="22" fillId="0" borderId="0" xfId="0" applyFont="1" applyAlignment="1">
      <alignment horizontal="center"/>
    </xf>
    <xf numFmtId="17" fontId="13" fillId="0" borderId="0" xfId="0" applyNumberFormat="1" applyFont="1" applyAlignment="1">
      <alignment horizontal="center"/>
    </xf>
    <xf numFmtId="0" fontId="13" fillId="0" borderId="0" xfId="0" applyFont="1" applyAlignment="1">
      <alignment horizont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2" xfId="0" applyFont="1" applyFill="1" applyBorder="1" applyAlignment="1">
      <alignment horizontal="center" vertical="center"/>
    </xf>
    <xf numFmtId="0" fontId="12" fillId="8" borderId="20" xfId="0" applyFont="1" applyFill="1" applyBorder="1" applyAlignment="1">
      <alignment horizontal="center" vertical="center"/>
    </xf>
    <xf numFmtId="0" fontId="12" fillId="8" borderId="21" xfId="0" applyFont="1" applyFill="1" applyBorder="1" applyAlignment="1">
      <alignment horizontal="center" vertical="center"/>
    </xf>
    <xf numFmtId="0" fontId="0" fillId="0" borderId="13" xfId="0" applyBorder="1" applyAlignment="1">
      <alignment horizontal="center"/>
    </xf>
    <xf numFmtId="0" fontId="0" fillId="0" borderId="3" xfId="0" applyBorder="1" applyAlignment="1">
      <alignment horizontal="center"/>
    </xf>
    <xf numFmtId="170" fontId="0" fillId="0" borderId="13" xfId="0" applyNumberFormat="1" applyBorder="1" applyAlignment="1">
      <alignment horizontal="center"/>
    </xf>
    <xf numFmtId="170" fontId="0" fillId="0" borderId="3" xfId="0" applyNumberFormat="1" applyBorder="1" applyAlignment="1">
      <alignment horizontal="center"/>
    </xf>
    <xf numFmtId="0" fontId="30" fillId="8" borderId="25" xfId="0" applyFont="1" applyFill="1" applyBorder="1" applyAlignment="1">
      <alignment horizontal="center" vertical="center" wrapText="1"/>
    </xf>
    <xf numFmtId="0" fontId="30" fillId="8" borderId="26" xfId="0" applyFont="1" applyFill="1" applyBorder="1" applyAlignment="1">
      <alignment horizontal="center" vertical="center" wrapText="1"/>
    </xf>
    <xf numFmtId="0" fontId="30" fillId="8" borderId="14" xfId="0" applyFont="1" applyFill="1" applyBorder="1" applyAlignment="1">
      <alignment horizontal="center" vertical="center" wrapText="1"/>
    </xf>
    <xf numFmtId="0" fontId="30" fillId="8" borderId="4" xfId="0" applyFont="1" applyFill="1" applyBorder="1" applyAlignment="1">
      <alignment horizontal="center" vertical="center" wrapText="1"/>
    </xf>
    <xf numFmtId="166" fontId="30" fillId="8" borderId="25" xfId="0" applyNumberFormat="1" applyFont="1" applyFill="1" applyBorder="1" applyAlignment="1">
      <alignment horizontal="center" vertical="center" wrapText="1"/>
    </xf>
    <xf numFmtId="166" fontId="30" fillId="8" borderId="26" xfId="0" applyNumberFormat="1" applyFont="1" applyFill="1" applyBorder="1" applyAlignment="1">
      <alignment horizontal="center" vertical="center" wrapText="1"/>
    </xf>
    <xf numFmtId="166" fontId="30" fillId="8" borderId="14" xfId="0" applyNumberFormat="1" applyFont="1" applyFill="1" applyBorder="1" applyAlignment="1">
      <alignment horizontal="center" vertical="center" wrapText="1"/>
    </xf>
    <xf numFmtId="166" fontId="30" fillId="8" borderId="4" xfId="0" applyNumberFormat="1" applyFont="1" applyFill="1" applyBorder="1" applyAlignment="1">
      <alignment horizontal="center" vertical="center" wrapText="1"/>
    </xf>
    <xf numFmtId="0" fontId="30" fillId="8" borderId="33" xfId="0" applyFont="1" applyFill="1" applyBorder="1" applyAlignment="1">
      <alignment horizontal="left" vertical="center" wrapText="1"/>
    </xf>
    <xf numFmtId="0" fontId="30" fillId="8" borderId="34" xfId="0" applyFont="1" applyFill="1" applyBorder="1" applyAlignment="1">
      <alignment horizontal="left" vertical="center" wrapText="1"/>
    </xf>
    <xf numFmtId="0" fontId="30" fillId="8" borderId="23" xfId="0" applyFont="1" applyFill="1" applyBorder="1" applyAlignment="1">
      <alignment horizontal="left" vertical="center" wrapText="1"/>
    </xf>
    <xf numFmtId="0" fontId="30" fillId="8" borderId="24" xfId="0" applyFont="1" applyFill="1" applyBorder="1" applyAlignment="1">
      <alignment horizontal="left" vertical="center" wrapText="1"/>
    </xf>
    <xf numFmtId="0" fontId="0" fillId="0" borderId="0" xfId="0" applyAlignment="1">
      <alignment horizontal="center"/>
    </xf>
    <xf numFmtId="0" fontId="12" fillId="0" borderId="0" xfId="0" applyFont="1" applyAlignment="1">
      <alignment horizontal="center"/>
    </xf>
    <xf numFmtId="0" fontId="10" fillId="0" borderId="3" xfId="0" applyFont="1" applyBorder="1" applyAlignment="1">
      <alignment horizontal="right" vertical="center"/>
    </xf>
    <xf numFmtId="0" fontId="10" fillId="0" borderId="4" xfId="0" applyFont="1" applyBorder="1" applyAlignment="1">
      <alignment horizontal="right" vertical="center"/>
    </xf>
    <xf numFmtId="0" fontId="10" fillId="0" borderId="16" xfId="0" applyFont="1" applyBorder="1" applyAlignment="1">
      <alignment horizontal="right" vertical="center"/>
    </xf>
    <xf numFmtId="0" fontId="10" fillId="0" borderId="17" xfId="0" applyFont="1" applyBorder="1" applyAlignment="1">
      <alignment horizontal="right"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170" fontId="0" fillId="0" borderId="2" xfId="0" applyNumberFormat="1" applyBorder="1" applyAlignment="1">
      <alignment horizontal="center"/>
    </xf>
    <xf numFmtId="17" fontId="13" fillId="0" borderId="0" xfId="0" applyNumberFormat="1" applyFont="1" applyBorder="1" applyAlignment="1">
      <alignment horizontal="center"/>
    </xf>
    <xf numFmtId="170" fontId="30" fillId="8" borderId="25" xfId="0" applyNumberFormat="1" applyFont="1" applyFill="1" applyBorder="1" applyAlignment="1">
      <alignment horizontal="center" vertical="center" wrapText="1"/>
    </xf>
    <xf numFmtId="170" fontId="30" fillId="8" borderId="26" xfId="0" applyNumberFormat="1" applyFont="1" applyFill="1" applyBorder="1" applyAlignment="1">
      <alignment horizontal="center" vertical="center" wrapText="1"/>
    </xf>
    <xf numFmtId="170" fontId="30" fillId="8" borderId="14" xfId="0" applyNumberFormat="1" applyFont="1" applyFill="1" applyBorder="1" applyAlignment="1">
      <alignment horizontal="center" vertical="center" wrapText="1"/>
    </xf>
    <xf numFmtId="170" fontId="30" fillId="8" borderId="4" xfId="0" applyNumberFormat="1" applyFont="1" applyFill="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3092">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b/>
        <i val="0"/>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FF0000"/>
      </font>
      <fill>
        <patternFill patternType="solid">
          <bgColor theme="6"/>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theme="9" tint="-0.24994659260841701"/>
      </font>
      <fill>
        <patternFill>
          <bgColor theme="9" tint="0.79998168889431442"/>
        </patternFill>
      </fill>
    </dxf>
    <dxf>
      <font>
        <color rgb="FF9C6500"/>
      </font>
      <fill>
        <patternFill>
          <bgColor rgb="FFFFEB9C"/>
        </patternFill>
      </fill>
    </dxf>
  </dxfs>
  <tableStyles count="0" defaultTableStyle="TableStyleMedium2" defaultPivotStyle="PivotStyleLight16"/>
  <colors>
    <mruColors>
      <color rgb="FFFFFFC1"/>
      <color rgb="FFE2F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342900</xdr:colOff>
          <xdr:row>0</xdr:row>
          <xdr:rowOff>266700</xdr:rowOff>
        </xdr:from>
        <xdr:to>
          <xdr:col>16</xdr:col>
          <xdr:colOff>361950</xdr:colOff>
          <xdr:row>3</xdr:row>
          <xdr:rowOff>85725</xdr:rowOff>
        </xdr:to>
        <xdr:sp macro="" textlink="">
          <xdr:nvSpPr>
            <xdr:cNvPr id="24577" name="Button 1"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352425</xdr:colOff>
          <xdr:row>4</xdr:row>
          <xdr:rowOff>95250</xdr:rowOff>
        </xdr:from>
        <xdr:to>
          <xdr:col>16</xdr:col>
          <xdr:colOff>381000</xdr:colOff>
          <xdr:row>7</xdr:row>
          <xdr:rowOff>133350</xdr:rowOff>
        </xdr:to>
        <xdr:sp macro="" textlink="">
          <xdr:nvSpPr>
            <xdr:cNvPr id="24578" name="Button 2" hidden="1">
              <a:extLst>
                <a:ext uri="{63B3BB69-23CF-44E3-9099-C40C66FF867C}">
                  <a14:compatExt spid="_x0000_s24578"/>
                </a:ext>
                <a:ext uri="{FF2B5EF4-FFF2-40B4-BE49-F238E27FC236}">
                  <a16:creationId xmlns:a16="http://schemas.microsoft.com/office/drawing/2014/main" id="{00000000-0008-0000-0000-0000026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0</xdr:row>
          <xdr:rowOff>133350</xdr:rowOff>
        </xdr:from>
        <xdr:to>
          <xdr:col>8</xdr:col>
          <xdr:colOff>962025</xdr:colOff>
          <xdr:row>2</xdr:row>
          <xdr:rowOff>9525</xdr:rowOff>
        </xdr:to>
        <xdr:sp macro="" textlink="">
          <xdr:nvSpPr>
            <xdr:cNvPr id="25601" name="CommandButton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xdr:row>
          <xdr:rowOff>190500</xdr:rowOff>
        </xdr:from>
        <xdr:to>
          <xdr:col>8</xdr:col>
          <xdr:colOff>942975</xdr:colOff>
          <xdr:row>4</xdr:row>
          <xdr:rowOff>171450</xdr:rowOff>
        </xdr:to>
        <xdr:sp macro="" textlink="">
          <xdr:nvSpPr>
            <xdr:cNvPr id="25602" name="CommandButton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0</xdr:row>
          <xdr:rowOff>133350</xdr:rowOff>
        </xdr:from>
        <xdr:to>
          <xdr:col>10</xdr:col>
          <xdr:colOff>1295400</xdr:colOff>
          <xdr:row>1</xdr:row>
          <xdr:rowOff>276225</xdr:rowOff>
        </xdr:to>
        <xdr:sp macro="" textlink="">
          <xdr:nvSpPr>
            <xdr:cNvPr id="25603" name="Button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28575</xdr:colOff>
          <xdr:row>2</xdr:row>
          <xdr:rowOff>209550</xdr:rowOff>
        </xdr:from>
        <xdr:to>
          <xdr:col>10</xdr:col>
          <xdr:colOff>1314450</xdr:colOff>
          <xdr:row>4</xdr:row>
          <xdr:rowOff>180975</xdr:rowOff>
        </xdr:to>
        <xdr:sp macro="" textlink="">
          <xdr:nvSpPr>
            <xdr:cNvPr id="25604" name="Button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xdr:colOff>
          <xdr:row>0</xdr:row>
          <xdr:rowOff>295275</xdr:rowOff>
        </xdr:from>
        <xdr:to>
          <xdr:col>27</xdr:col>
          <xdr:colOff>0</xdr:colOff>
          <xdr:row>3</xdr:row>
          <xdr:rowOff>9525</xdr:rowOff>
        </xdr:to>
        <xdr:sp macro="" textlink="">
          <xdr:nvSpPr>
            <xdr:cNvPr id="26625" name="Button 1" hidden="1">
              <a:extLst>
                <a:ext uri="{63B3BB69-23CF-44E3-9099-C40C66FF867C}">
                  <a14:compatExt spid="_x0000_s26625"/>
                </a:ext>
                <a:ext uri="{FF2B5EF4-FFF2-40B4-BE49-F238E27FC236}">
                  <a16:creationId xmlns:a16="http://schemas.microsoft.com/office/drawing/2014/main" id="{00000000-0008-0000-0200-0000016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28575</xdr:colOff>
          <xdr:row>4</xdr:row>
          <xdr:rowOff>38100</xdr:rowOff>
        </xdr:from>
        <xdr:to>
          <xdr:col>26</xdr:col>
          <xdr:colOff>600075</xdr:colOff>
          <xdr:row>7</xdr:row>
          <xdr:rowOff>9525</xdr:rowOff>
        </xdr:to>
        <xdr:sp macro="" textlink="">
          <xdr:nvSpPr>
            <xdr:cNvPr id="26626" name="Button 2" hidden="1">
              <a:extLst>
                <a:ext uri="{63B3BB69-23CF-44E3-9099-C40C66FF867C}">
                  <a14:compatExt spid="_x0000_s26626"/>
                </a:ext>
                <a:ext uri="{FF2B5EF4-FFF2-40B4-BE49-F238E27FC236}">
                  <a16:creationId xmlns:a16="http://schemas.microsoft.com/office/drawing/2014/main" id="{00000000-0008-0000-0200-0000026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2</xdr:row>
          <xdr:rowOff>257175</xdr:rowOff>
        </xdr:from>
        <xdr:to>
          <xdr:col>8</xdr:col>
          <xdr:colOff>942975</xdr:colOff>
          <xdr:row>4</xdr:row>
          <xdr:rowOff>219075</xdr:rowOff>
        </xdr:to>
        <xdr:sp macro="" textlink="">
          <xdr:nvSpPr>
            <xdr:cNvPr id="27649" name="CommandButton1" hidden="1">
              <a:extLst>
                <a:ext uri="{63B3BB69-23CF-44E3-9099-C40C66FF867C}">
                  <a14:compatExt spid="_x0000_s27649"/>
                </a:ext>
                <a:ext uri="{FF2B5EF4-FFF2-40B4-BE49-F238E27FC236}">
                  <a16:creationId xmlns:a16="http://schemas.microsoft.com/office/drawing/2014/main" id="{00000000-0008-0000-0300-000001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123825</xdr:rowOff>
        </xdr:from>
        <xdr:to>
          <xdr:col>8</xdr:col>
          <xdr:colOff>933450</xdr:colOff>
          <xdr:row>46</xdr:row>
          <xdr:rowOff>19050</xdr:rowOff>
        </xdr:to>
        <xdr:sp macro="" textlink="">
          <xdr:nvSpPr>
            <xdr:cNvPr id="27650" name="CommandButton2" hidden="1">
              <a:extLst>
                <a:ext uri="{63B3BB69-23CF-44E3-9099-C40C66FF867C}">
                  <a14:compatExt spid="_x0000_s27650"/>
                </a:ext>
                <a:ext uri="{FF2B5EF4-FFF2-40B4-BE49-F238E27FC236}">
                  <a16:creationId xmlns:a16="http://schemas.microsoft.com/office/drawing/2014/main" id="{00000000-0008-0000-0300-000002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0</xdr:row>
          <xdr:rowOff>152400</xdr:rowOff>
        </xdr:from>
        <xdr:to>
          <xdr:col>10</xdr:col>
          <xdr:colOff>1276350</xdr:colOff>
          <xdr:row>2</xdr:row>
          <xdr:rowOff>133350</xdr:rowOff>
        </xdr:to>
        <xdr:sp macro="" textlink="">
          <xdr:nvSpPr>
            <xdr:cNvPr id="27651" name="Button 3" hidden="1">
              <a:extLst>
                <a:ext uri="{63B3BB69-23CF-44E3-9099-C40C66FF867C}">
                  <a14:compatExt spid="_x0000_s27651"/>
                </a:ext>
                <a:ext uri="{FF2B5EF4-FFF2-40B4-BE49-F238E27FC236}">
                  <a16:creationId xmlns:a16="http://schemas.microsoft.com/office/drawing/2014/main" id="{00000000-0008-0000-0300-0000036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DECREASE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9525</xdr:colOff>
          <xdr:row>3</xdr:row>
          <xdr:rowOff>9525</xdr:rowOff>
        </xdr:from>
        <xdr:to>
          <xdr:col>10</xdr:col>
          <xdr:colOff>1295400</xdr:colOff>
          <xdr:row>5</xdr:row>
          <xdr:rowOff>104775</xdr:rowOff>
        </xdr:to>
        <xdr:sp macro="" textlink="">
          <xdr:nvSpPr>
            <xdr:cNvPr id="27652" name="Button 4" hidden="1">
              <a:extLst>
                <a:ext uri="{63B3BB69-23CF-44E3-9099-C40C66FF867C}">
                  <a14:compatExt spid="_x0000_s27652"/>
                </a:ext>
                <a:ext uri="{FF2B5EF4-FFF2-40B4-BE49-F238E27FC236}">
                  <a16:creationId xmlns:a16="http://schemas.microsoft.com/office/drawing/2014/main" id="{00000000-0008-0000-0300-0000046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INCREASE DECIMAL PLACES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0</xdr:row>
          <xdr:rowOff>171450</xdr:rowOff>
        </xdr:from>
        <xdr:to>
          <xdr:col>8</xdr:col>
          <xdr:colOff>962025</xdr:colOff>
          <xdr:row>2</xdr:row>
          <xdr:rowOff>95250</xdr:rowOff>
        </xdr:to>
        <xdr:sp macro="" textlink="">
          <xdr:nvSpPr>
            <xdr:cNvPr id="27653" name="Button 5" hidden="1">
              <a:extLst>
                <a:ext uri="{63B3BB69-23CF-44E3-9099-C40C66FF867C}">
                  <a14:compatExt spid="_x0000_s27653"/>
                </a:ext>
                <a:ext uri="{FF2B5EF4-FFF2-40B4-BE49-F238E27FC236}">
                  <a16:creationId xmlns:a16="http://schemas.microsoft.com/office/drawing/2014/main" id="{00000000-0008-0000-0300-0000056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PRINT ALL PAGES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Custom 6">
      <a:dk1>
        <a:srgbClr val="000000"/>
      </a:dk1>
      <a:lt1>
        <a:sysClr val="window" lastClr="FFFFFF"/>
      </a:lt1>
      <a:dk2>
        <a:srgbClr val="EAEAEA"/>
      </a:dk2>
      <a:lt2>
        <a:srgbClr val="DDDDDD"/>
      </a:lt2>
      <a:accent1>
        <a:srgbClr val="418AB3"/>
      </a:accent1>
      <a:accent2>
        <a:srgbClr val="CCFFCC"/>
      </a:accent2>
      <a:accent3>
        <a:srgbClr val="FFFFCC"/>
      </a:accent3>
      <a:accent4>
        <a:srgbClr val="FFCCFF"/>
      </a:accent4>
      <a:accent5>
        <a:srgbClr val="FEF3CD"/>
      </a:accent5>
      <a:accent6>
        <a:srgbClr val="DF5327"/>
      </a:accent6>
      <a:hlink>
        <a:srgbClr val="F59E00"/>
      </a:hlink>
      <a:folHlink>
        <a:srgbClr val="B2B2B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4.vml"/><Relationship Id="rId7" Type="http://schemas.openxmlformats.org/officeDocument/2006/relationships/image" Target="../media/image4.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4.xml"/><Relationship Id="rId5" Type="http://schemas.openxmlformats.org/officeDocument/2006/relationships/image" Target="../media/image3.emf"/><Relationship Id="rId10" Type="http://schemas.openxmlformats.org/officeDocument/2006/relationships/ctrlProp" Target="../ctrlProps/ctrlProp9.xml"/><Relationship Id="rId4" Type="http://schemas.openxmlformats.org/officeDocument/2006/relationships/control" Target="../activeX/activeX3.xml"/><Relationship Id="rId9"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8A8AE-950F-4E1F-97FA-4BBB72C3A78C}">
  <sheetPr codeName="Sheet9">
    <tabColor theme="6" tint="-0.249977111117893"/>
  </sheetPr>
  <dimension ref="A1:AP79"/>
  <sheetViews>
    <sheetView tabSelected="1" zoomScale="80" zoomScaleNormal="80" workbookViewId="0">
      <selection sqref="A1:K1"/>
    </sheetView>
  </sheetViews>
  <sheetFormatPr defaultRowHeight="15" x14ac:dyDescent="0.25"/>
  <cols>
    <col min="1" max="1" width="0.85546875" customWidth="1"/>
    <col min="2" max="2" width="72.5703125" customWidth="1"/>
    <col min="3" max="3" width="0.85546875" customWidth="1"/>
    <col min="4" max="6" width="15.7109375" customWidth="1"/>
    <col min="7" max="7" width="5.140625" customWidth="1"/>
    <col min="8" max="10" width="16" customWidth="1"/>
    <col min="11" max="11" width="0.85546875" customWidth="1"/>
    <col min="12" max="13" width="13.140625" customWidth="1"/>
    <col min="27" max="27" width="7.42578125" customWidth="1"/>
    <col min="28" max="28" width="12.140625" customWidth="1"/>
    <col min="29" max="30" width="9.140625" hidden="1" customWidth="1"/>
    <col min="31" max="40" width="0" hidden="1" customWidth="1"/>
  </cols>
  <sheetData>
    <row r="1" spans="1:42" ht="25.5" customHeight="1" x14ac:dyDescent="0.45">
      <c r="A1" s="203" t="s">
        <v>0</v>
      </c>
      <c r="B1" s="203"/>
      <c r="C1" s="203"/>
      <c r="D1" s="203"/>
      <c r="E1" s="203"/>
      <c r="F1" s="203"/>
      <c r="G1" s="203"/>
      <c r="H1" s="203"/>
      <c r="I1" s="203"/>
      <c r="J1" s="203"/>
      <c r="K1" s="203"/>
      <c r="AA1" s="5"/>
      <c r="AB1" s="172"/>
      <c r="AC1" s="6"/>
      <c r="AD1" s="6"/>
      <c r="AE1" s="6"/>
      <c r="AF1" s="6"/>
      <c r="AG1" s="6"/>
      <c r="AH1" s="6"/>
      <c r="AI1" s="6"/>
      <c r="AJ1" s="6"/>
      <c r="AK1" s="6"/>
      <c r="AL1" s="6"/>
      <c r="AM1" s="6"/>
      <c r="AN1" s="6"/>
      <c r="AO1" s="6"/>
      <c r="AP1" s="5"/>
    </row>
    <row r="2" spans="1:42" ht="22.5" customHeight="1" x14ac:dyDescent="0.4">
      <c r="A2" s="204" t="s">
        <v>167</v>
      </c>
      <c r="B2" s="204"/>
      <c r="C2" s="204"/>
      <c r="D2" s="204"/>
      <c r="E2" s="204"/>
      <c r="F2" s="204"/>
      <c r="G2" s="204"/>
      <c r="H2" s="204"/>
      <c r="I2" s="204"/>
      <c r="J2" s="204"/>
      <c r="K2" s="91"/>
      <c r="AA2" s="205" t="s">
        <v>69</v>
      </c>
      <c r="AB2" s="205"/>
      <c r="AC2" s="205"/>
      <c r="AD2" s="205"/>
      <c r="AE2" s="205"/>
      <c r="AF2" s="205"/>
      <c r="AG2" s="205"/>
      <c r="AH2" s="205"/>
      <c r="AI2" s="205"/>
      <c r="AJ2" s="205"/>
      <c r="AK2" s="205"/>
      <c r="AL2" s="205"/>
      <c r="AM2" s="205"/>
      <c r="AN2" s="205"/>
      <c r="AO2" s="205"/>
      <c r="AP2" s="205"/>
    </row>
    <row r="3" spans="1:42" ht="22.5" customHeight="1" x14ac:dyDescent="0.4">
      <c r="A3" s="206" t="s">
        <v>79</v>
      </c>
      <c r="B3" s="206"/>
      <c r="C3" s="206"/>
      <c r="D3" s="206"/>
      <c r="E3" s="206"/>
      <c r="F3" s="206"/>
      <c r="G3" s="206"/>
      <c r="H3" s="206"/>
      <c r="I3" s="206"/>
      <c r="J3" s="206"/>
      <c r="K3" s="206"/>
      <c r="AA3" s="5"/>
      <c r="AB3" s="6"/>
      <c r="AC3" s="5"/>
      <c r="AD3" s="5"/>
      <c r="AE3" s="5"/>
      <c r="AF3" s="5"/>
      <c r="AG3" s="5"/>
      <c r="AH3" s="5"/>
      <c r="AI3" s="5"/>
      <c r="AJ3" s="5"/>
      <c r="AK3" s="5"/>
      <c r="AL3" s="5"/>
      <c r="AM3" s="5"/>
      <c r="AN3" s="5"/>
      <c r="AO3" s="5"/>
      <c r="AP3" s="5"/>
    </row>
    <row r="4" spans="1:42" ht="21" customHeight="1" x14ac:dyDescent="0.35">
      <c r="A4" s="207" t="s">
        <v>168</v>
      </c>
      <c r="B4" s="208"/>
      <c r="C4" s="208"/>
      <c r="D4" s="208"/>
      <c r="E4" s="208"/>
      <c r="F4" s="208"/>
      <c r="G4" s="208"/>
      <c r="H4" s="208"/>
      <c r="I4" s="208"/>
      <c r="J4" s="208"/>
      <c r="K4" s="208"/>
      <c r="AA4" s="5"/>
      <c r="AB4" s="7"/>
      <c r="AC4" s="209" t="s">
        <v>74</v>
      </c>
      <c r="AD4" s="210"/>
      <c r="AE4" s="210"/>
      <c r="AF4" s="210"/>
      <c r="AG4" s="210"/>
      <c r="AH4" s="210"/>
      <c r="AI4" s="210"/>
      <c r="AJ4" s="210"/>
      <c r="AK4" s="210"/>
      <c r="AL4" s="210"/>
      <c r="AM4" s="210"/>
      <c r="AN4" s="210"/>
      <c r="AO4" s="210"/>
      <c r="AP4" s="211"/>
    </row>
    <row r="5" spans="1:42" ht="21" x14ac:dyDescent="0.35">
      <c r="A5" s="191" t="s">
        <v>8</v>
      </c>
      <c r="B5" s="192"/>
      <c r="C5" s="192"/>
      <c r="D5" s="192"/>
      <c r="E5" s="192"/>
      <c r="F5" s="192"/>
      <c r="G5" s="192"/>
      <c r="H5" s="192"/>
      <c r="I5" s="192"/>
      <c r="J5" s="192"/>
      <c r="K5" s="192"/>
      <c r="AA5" s="5"/>
      <c r="AB5" s="7"/>
      <c r="AC5" s="193" t="s">
        <v>70</v>
      </c>
      <c r="AD5" s="194"/>
      <c r="AE5" s="194"/>
      <c r="AF5" s="194"/>
      <c r="AG5" s="194"/>
      <c r="AH5" s="194"/>
      <c r="AI5" s="194"/>
      <c r="AJ5" s="194"/>
      <c r="AK5" s="194"/>
      <c r="AL5" s="194"/>
      <c r="AM5" s="194"/>
      <c r="AN5" s="195"/>
      <c r="AO5" s="173" t="s">
        <v>77</v>
      </c>
      <c r="AP5" s="8" t="s">
        <v>71</v>
      </c>
    </row>
    <row r="6" spans="1:42" ht="17.25" customHeight="1" x14ac:dyDescent="0.25">
      <c r="AA6" s="5"/>
      <c r="AB6" s="7"/>
      <c r="AC6" s="6" t="s">
        <v>56</v>
      </c>
      <c r="AD6" s="6" t="s">
        <v>57</v>
      </c>
      <c r="AE6" s="6" t="s">
        <v>58</v>
      </c>
      <c r="AF6" s="6" t="s">
        <v>59</v>
      </c>
      <c r="AG6" s="6" t="s">
        <v>2</v>
      </c>
      <c r="AH6" s="6" t="s">
        <v>60</v>
      </c>
      <c r="AI6" s="6" t="s">
        <v>61</v>
      </c>
      <c r="AJ6" s="6" t="s">
        <v>62</v>
      </c>
      <c r="AK6" s="6" t="s">
        <v>63</v>
      </c>
      <c r="AL6" s="6" t="s">
        <v>64</v>
      </c>
      <c r="AM6" s="6" t="s">
        <v>65</v>
      </c>
      <c r="AN6" s="6" t="s">
        <v>66</v>
      </c>
      <c r="AO6" s="6" t="s">
        <v>1</v>
      </c>
      <c r="AP6" s="6" t="s">
        <v>71</v>
      </c>
    </row>
    <row r="7" spans="1:42" ht="17.25" customHeight="1" x14ac:dyDescent="0.3">
      <c r="AA7" s="5"/>
      <c r="AB7" s="6" t="s">
        <v>99</v>
      </c>
      <c r="AC7" s="18" t="s">
        <v>112</v>
      </c>
      <c r="AD7" s="9" t="s">
        <v>111</v>
      </c>
      <c r="AE7" s="9" t="s">
        <v>110</v>
      </c>
      <c r="AF7" s="9" t="s">
        <v>109</v>
      </c>
      <c r="AG7" s="9" t="s">
        <v>108</v>
      </c>
      <c r="AH7" s="9" t="s">
        <v>107</v>
      </c>
      <c r="AI7" s="9" t="s">
        <v>106</v>
      </c>
      <c r="AJ7" s="9" t="s">
        <v>105</v>
      </c>
      <c r="AK7" s="9" t="s">
        <v>104</v>
      </c>
      <c r="AL7" s="9" t="s">
        <v>103</v>
      </c>
      <c r="AM7" s="9" t="s">
        <v>102</v>
      </c>
      <c r="AN7" s="9" t="s">
        <v>101</v>
      </c>
      <c r="AO7" s="9" t="s">
        <v>100</v>
      </c>
      <c r="AP7" s="9" t="str">
        <f t="shared" ref="AP7:AP9" si="0">AO7</f>
        <v>IA</v>
      </c>
    </row>
    <row r="8" spans="1:42" s="24" customFormat="1" ht="20.25" customHeight="1" x14ac:dyDescent="0.3">
      <c r="A8" s="28"/>
      <c r="B8" s="29"/>
      <c r="C8" s="30"/>
      <c r="D8" s="196" t="s">
        <v>169</v>
      </c>
      <c r="E8" s="197"/>
      <c r="F8" s="197"/>
      <c r="G8" s="31"/>
      <c r="H8" s="196" t="s">
        <v>170</v>
      </c>
      <c r="I8" s="197"/>
      <c r="J8" s="198"/>
      <c r="AA8" s="5"/>
      <c r="AB8" s="6" t="s">
        <v>126</v>
      </c>
      <c r="AC8" s="18" t="s">
        <v>113</v>
      </c>
      <c r="AD8" s="9" t="s">
        <v>114</v>
      </c>
      <c r="AE8" s="9" t="s">
        <v>115</v>
      </c>
      <c r="AF8" s="9" t="s">
        <v>125</v>
      </c>
      <c r="AG8" s="9" t="s">
        <v>116</v>
      </c>
      <c r="AH8" s="9" t="s">
        <v>117</v>
      </c>
      <c r="AI8" s="9" t="s">
        <v>118</v>
      </c>
      <c r="AJ8" s="9" t="s">
        <v>119</v>
      </c>
      <c r="AK8" s="9" t="s">
        <v>120</v>
      </c>
      <c r="AL8" s="9" t="s">
        <v>121</v>
      </c>
      <c r="AM8" s="9" t="s">
        <v>122</v>
      </c>
      <c r="AN8" s="9" t="s">
        <v>123</v>
      </c>
      <c r="AO8" s="9" t="s">
        <v>124</v>
      </c>
      <c r="AP8" s="9" t="str">
        <f t="shared" si="0"/>
        <v>LU</v>
      </c>
    </row>
    <row r="9" spans="1:42" s="24" customFormat="1" ht="17.25" customHeight="1" x14ac:dyDescent="0.3">
      <c r="A9" s="32"/>
      <c r="B9" s="33"/>
      <c r="C9" s="33"/>
      <c r="D9" s="34" t="s">
        <v>171</v>
      </c>
      <c r="E9" s="199" t="s">
        <v>94</v>
      </c>
      <c r="F9" s="201" t="s">
        <v>7</v>
      </c>
      <c r="G9" s="35"/>
      <c r="H9" s="34" t="s">
        <v>3</v>
      </c>
      <c r="I9" s="199" t="s">
        <v>94</v>
      </c>
      <c r="J9" s="199" t="s">
        <v>7</v>
      </c>
      <c r="AA9" s="5"/>
      <c r="AB9" s="6" t="s">
        <v>76</v>
      </c>
      <c r="AC9" s="18" t="s">
        <v>68</v>
      </c>
      <c r="AD9" s="9" t="str">
        <f t="shared" ref="AD9:AO9" si="1">IF(RIGHT(AC9)="Z",CHAR(CODE(LEFT(AC9))+1),LEFT(AC9))&amp;IF(RIGHT(AC9)&lt;&gt;"Z",CHAR(CODE(RIGHT(AC9))+1),CHAR(65))</f>
        <v>AB</v>
      </c>
      <c r="AE9" s="9" t="str">
        <f t="shared" si="1"/>
        <v>AC</v>
      </c>
      <c r="AF9" s="9" t="str">
        <f t="shared" si="1"/>
        <v>AD</v>
      </c>
      <c r="AG9" s="9" t="str">
        <f t="shared" si="1"/>
        <v>AE</v>
      </c>
      <c r="AH9" s="9" t="str">
        <f t="shared" si="1"/>
        <v>AF</v>
      </c>
      <c r="AI9" s="9" t="str">
        <f t="shared" si="1"/>
        <v>AG</v>
      </c>
      <c r="AJ9" s="9" t="str">
        <f t="shared" si="1"/>
        <v>AH</v>
      </c>
      <c r="AK9" s="9" t="str">
        <f t="shared" si="1"/>
        <v>AI</v>
      </c>
      <c r="AL9" s="9" t="str">
        <f t="shared" si="1"/>
        <v>AJ</v>
      </c>
      <c r="AM9" s="9" t="str">
        <f t="shared" si="1"/>
        <v>AK</v>
      </c>
      <c r="AN9" s="9" t="str">
        <f t="shared" si="1"/>
        <v>AL</v>
      </c>
      <c r="AO9" s="9" t="str">
        <f t="shared" si="1"/>
        <v>AM</v>
      </c>
      <c r="AP9" s="9" t="str">
        <f t="shared" si="0"/>
        <v>AM</v>
      </c>
    </row>
    <row r="10" spans="1:42" s="24" customFormat="1" ht="14.25" customHeight="1" x14ac:dyDescent="0.3">
      <c r="A10" s="32"/>
      <c r="B10" s="33"/>
      <c r="C10" s="33"/>
      <c r="D10" s="36" t="s">
        <v>172</v>
      </c>
      <c r="E10" s="200"/>
      <c r="F10" s="202"/>
      <c r="G10" s="35"/>
      <c r="H10" s="36" t="s">
        <v>173</v>
      </c>
      <c r="I10" s="200"/>
      <c r="J10" s="200"/>
      <c r="AA10" s="5"/>
      <c r="AB10" s="6" t="s">
        <v>72</v>
      </c>
      <c r="AC10" s="10" t="e">
        <f ca="1">IF(LEFT(#REF!,3)=$AC$6,INDIRECT("'Subsidy Data - Hyperion'!"&amp;$AC$7&amp;$AA13),IF(LEFT(#REF!,3)=$AD$6,INDIRECT("'Subsidy Data - Hyperion'!"&amp;$AD$7&amp;$AA13),IF(LEFT(#REF!,3)=$AE$6,INDIRECT("'Subsidy Data - Hyperion'!"&amp;$AE$7&amp;$AA13),IF(LEFT(#REF!,3)=$AF$6,INDIRECT("'Subsidy Data - Hyperion'!"&amp;$AF$7&amp;$AA13),IF(LEFT(#REF!,3)=$AG$6,INDIRECT("'Subsidy Data - Hyperion'!"&amp;$AG$7&amp;$AA13),IF(LEFT(#REF!,3)=$AH$6,INDIRECT("'Subsidy Data - Hyperion'!"&amp;$AH$7&amp;$AA13),IF(LEFT(#REF!,3)=$AI$6,INDIRECT("'Subsidy Data - Hyperion'!"&amp;$AI$7&amp;$AA13),IF(LEFT(#REF!,3)=$AJ$6,INDIRECT("'Subsidy Data - Hyperion'!"&amp;$AJ$7&amp;$AA13),IF(LEFT(#REF!,3)=$AK$6,INDIRECT("'Subsidy Data - Hyperion'!"&amp;$AK$7&amp;$AA13),IF(LEFT(#REF!,3)=$AL$6,INDIRECT("'Subsidy Data - Hyperion'!"&amp;$AL$7&amp;$AA13),IF(LEFT(#REF!,3)=$AM$6,INDIRECT("'Subsidy Data - Hyperion'!"&amp;$AM$7&amp;$AA13),INDIRECT("'Subsidy Data - Hyperion'!"&amp;$AN$7&amp;$AA13))))))))))))</f>
        <v>#REF!</v>
      </c>
      <c r="AD10" s="11"/>
      <c r="AE10" s="11"/>
      <c r="AF10" s="11"/>
      <c r="AG10" s="11"/>
      <c r="AH10" s="11"/>
      <c r="AI10" s="11"/>
      <c r="AJ10" s="11"/>
      <c r="AK10" s="11"/>
      <c r="AL10" s="11"/>
      <c r="AM10" s="11"/>
      <c r="AN10" s="11"/>
      <c r="AO10" s="11"/>
      <c r="AP10" s="12"/>
    </row>
    <row r="11" spans="1:42" s="24" customFormat="1" ht="17.25" customHeight="1" x14ac:dyDescent="0.3">
      <c r="A11" s="32"/>
      <c r="B11" s="33"/>
      <c r="C11" s="33"/>
      <c r="D11" s="37"/>
      <c r="E11" s="37"/>
      <c r="F11" s="37"/>
      <c r="G11" s="38"/>
      <c r="H11" s="37"/>
      <c r="I11" s="37"/>
      <c r="J11" s="37"/>
      <c r="AA11" s="5"/>
      <c r="AB11" s="6"/>
      <c r="AC11" s="5" t="s">
        <v>73</v>
      </c>
      <c r="AD11" s="5"/>
      <c r="AE11" s="5"/>
      <c r="AF11" s="5"/>
      <c r="AG11" s="5"/>
      <c r="AH11" s="5"/>
      <c r="AI11" s="5"/>
      <c r="AJ11" s="5"/>
      <c r="AK11" s="5"/>
      <c r="AL11" s="5"/>
      <c r="AM11" s="5"/>
      <c r="AN11" s="5"/>
      <c r="AO11" s="5"/>
      <c r="AP11" s="5"/>
    </row>
    <row r="12" spans="1:42" s="24" customFormat="1" ht="17.25" customHeight="1" x14ac:dyDescent="0.3">
      <c r="A12" s="32"/>
      <c r="B12" s="39" t="s">
        <v>4</v>
      </c>
      <c r="C12" s="33"/>
      <c r="D12" s="40"/>
      <c r="E12" s="40"/>
      <c r="F12" s="40"/>
      <c r="G12" s="38"/>
      <c r="H12" s="40"/>
      <c r="I12" s="40"/>
      <c r="J12" s="40"/>
      <c r="AA12" s="5"/>
      <c r="AB12" s="13"/>
      <c r="AC12" s="5"/>
      <c r="AD12" s="5"/>
      <c r="AE12" s="5"/>
      <c r="AF12" s="5"/>
      <c r="AG12" s="5"/>
      <c r="AH12" s="5"/>
      <c r="AI12" s="5"/>
      <c r="AJ12" s="5"/>
      <c r="AK12" s="5"/>
      <c r="AL12" s="5"/>
      <c r="AM12" s="5"/>
      <c r="AN12" s="5"/>
      <c r="AO12" s="5"/>
      <c r="AP12" s="5"/>
    </row>
    <row r="13" spans="1:42" s="24" customFormat="1" ht="17.25" customHeight="1" x14ac:dyDescent="0.3">
      <c r="A13" s="32"/>
      <c r="B13" s="51" t="s">
        <v>5</v>
      </c>
      <c r="C13" s="33"/>
      <c r="D13" s="121">
        <v>2143.4993796070162</v>
      </c>
      <c r="E13" s="121">
        <v>2143.4991999999997</v>
      </c>
      <c r="F13" s="121">
        <f t="shared" ref="F13:F19" si="2">E13-D13</f>
        <v>-1.7960701643460197E-4</v>
      </c>
      <c r="G13" s="122"/>
      <c r="H13" s="121">
        <v>1415.5673551095081</v>
      </c>
      <c r="I13" s="121">
        <v>2143.4991999999997</v>
      </c>
      <c r="J13" s="121">
        <f t="shared" ref="J13:J20" si="3">I13-H13</f>
        <v>727.93184489049167</v>
      </c>
      <c r="AA13" s="7">
        <v>148</v>
      </c>
      <c r="AB13" s="13"/>
      <c r="AC13" s="5"/>
      <c r="AD13" s="5"/>
      <c r="AE13" s="5"/>
      <c r="AF13" s="5"/>
      <c r="AG13" s="5"/>
      <c r="AH13" s="5"/>
      <c r="AI13" s="5"/>
      <c r="AJ13" s="5"/>
      <c r="AK13" s="5"/>
      <c r="AL13" s="5"/>
      <c r="AM13" s="5"/>
      <c r="AN13" s="5"/>
      <c r="AO13" s="5"/>
      <c r="AP13" s="5"/>
    </row>
    <row r="14" spans="1:42" s="24" customFormat="1" ht="17.25" customHeight="1" x14ac:dyDescent="0.3">
      <c r="A14" s="32"/>
      <c r="B14" s="51" t="s">
        <v>6</v>
      </c>
      <c r="C14" s="33"/>
      <c r="D14" s="121">
        <v>637.09464964172048</v>
      </c>
      <c r="E14" s="121">
        <v>503.41069999999996</v>
      </c>
      <c r="F14" s="121">
        <f t="shared" si="2"/>
        <v>-133.68394964172052</v>
      </c>
      <c r="G14" s="122"/>
      <c r="H14" s="121">
        <v>501.4789471048777</v>
      </c>
      <c r="I14" s="121">
        <v>503.41069999999996</v>
      </c>
      <c r="J14" s="121">
        <f t="shared" si="3"/>
        <v>1.9317528951222585</v>
      </c>
      <c r="AA14" s="7">
        <f>AA13+1</f>
        <v>149</v>
      </c>
      <c r="AB14" s="5"/>
      <c r="AC14" s="5"/>
      <c r="AD14" s="5"/>
      <c r="AE14" s="5"/>
      <c r="AF14" s="5"/>
      <c r="AG14" s="5"/>
      <c r="AH14" s="5"/>
      <c r="AI14" s="5"/>
      <c r="AJ14" s="5"/>
      <c r="AK14" s="5"/>
      <c r="AL14" s="5"/>
      <c r="AM14" s="5"/>
      <c r="AN14" s="5"/>
      <c r="AO14" s="5"/>
      <c r="AP14" s="5"/>
    </row>
    <row r="15" spans="1:42" s="24" customFormat="1" ht="17.25" customHeight="1" x14ac:dyDescent="0.3">
      <c r="A15" s="32"/>
      <c r="B15" s="51" t="s">
        <v>85</v>
      </c>
      <c r="C15" s="33"/>
      <c r="D15" s="121">
        <v>323.25910630969753</v>
      </c>
      <c r="E15" s="121">
        <v>303.00045412999998</v>
      </c>
      <c r="F15" s="121">
        <f t="shared" si="2"/>
        <v>-20.258652179697549</v>
      </c>
      <c r="G15" s="122"/>
      <c r="H15" s="121">
        <v>261.29702265509928</v>
      </c>
      <c r="I15" s="121">
        <v>303.00045412999998</v>
      </c>
      <c r="J15" s="121">
        <f t="shared" si="3"/>
        <v>41.703431474900697</v>
      </c>
      <c r="AA15" s="7">
        <f>AA14+13</f>
        <v>162</v>
      </c>
      <c r="AB15" s="5"/>
      <c r="AC15" s="13"/>
      <c r="AD15" s="13"/>
      <c r="AE15" s="13"/>
      <c r="AF15" s="13"/>
      <c r="AG15" s="13"/>
      <c r="AH15" s="13"/>
      <c r="AI15" s="13"/>
      <c r="AJ15" s="13"/>
      <c r="AK15" s="13"/>
      <c r="AL15" s="13"/>
      <c r="AM15" s="13"/>
      <c r="AN15" s="13"/>
      <c r="AO15" s="13"/>
      <c r="AP15" s="13"/>
    </row>
    <row r="16" spans="1:42" s="24" customFormat="1" ht="17.25" customHeight="1" x14ac:dyDescent="0.3">
      <c r="A16" s="32"/>
      <c r="B16" s="51" t="s">
        <v>86</v>
      </c>
      <c r="C16" s="33"/>
      <c r="D16" s="121">
        <v>135.22979453563451</v>
      </c>
      <c r="E16" s="121">
        <v>160.90028702999999</v>
      </c>
      <c r="F16" s="121">
        <f t="shared" si="2"/>
        <v>25.670492494365476</v>
      </c>
      <c r="G16" s="122"/>
      <c r="H16" s="121">
        <v>128.93747284488614</v>
      </c>
      <c r="I16" s="121">
        <v>160.90028702999999</v>
      </c>
      <c r="J16" s="121">
        <f t="shared" si="3"/>
        <v>31.962814185113842</v>
      </c>
      <c r="AA16" s="7">
        <f>AA15+15</f>
        <v>177</v>
      </c>
      <c r="AB16" s="13"/>
      <c r="AC16" s="5"/>
      <c r="AD16" s="5"/>
      <c r="AE16" s="5"/>
      <c r="AF16" s="5"/>
      <c r="AG16" s="5"/>
      <c r="AH16" s="5"/>
      <c r="AI16" s="5"/>
      <c r="AJ16" s="5"/>
      <c r="AK16" s="5"/>
      <c r="AL16" s="5"/>
      <c r="AM16" s="5"/>
      <c r="AN16" s="5"/>
      <c r="AO16" s="5"/>
      <c r="AP16" s="5"/>
    </row>
    <row r="17" spans="1:42" s="24" customFormat="1" ht="17.25" customHeight="1" x14ac:dyDescent="0.3">
      <c r="A17" s="32"/>
      <c r="B17" s="51" t="s">
        <v>9</v>
      </c>
      <c r="C17" s="33"/>
      <c r="D17" s="121">
        <v>-11.055005552917038</v>
      </c>
      <c r="E17" s="121">
        <v>0.41529178999999999</v>
      </c>
      <c r="F17" s="121">
        <f t="shared" si="2"/>
        <v>11.470297342917037</v>
      </c>
      <c r="G17" s="122"/>
      <c r="H17" s="121">
        <v>-11.055005552917038</v>
      </c>
      <c r="I17" s="121">
        <v>0.41529178999999999</v>
      </c>
      <c r="J17" s="121">
        <f t="shared" si="3"/>
        <v>11.470297342917037</v>
      </c>
      <c r="AA17" s="7">
        <f>AA16+6</f>
        <v>183</v>
      </c>
      <c r="AB17" s="13"/>
      <c r="AC17" s="5"/>
      <c r="AD17" s="5"/>
      <c r="AE17" s="5"/>
      <c r="AF17" s="5"/>
      <c r="AG17" s="5"/>
      <c r="AH17" s="5"/>
      <c r="AI17" s="5"/>
      <c r="AJ17" s="5"/>
      <c r="AK17" s="5"/>
      <c r="AL17" s="5"/>
      <c r="AM17" s="5"/>
      <c r="AN17" s="5"/>
      <c r="AO17" s="5"/>
      <c r="AP17" s="5"/>
    </row>
    <row r="18" spans="1:42" s="24" customFormat="1" ht="17.25" customHeight="1" x14ac:dyDescent="0.3">
      <c r="A18" s="32"/>
      <c r="B18" s="51" t="s">
        <v>10</v>
      </c>
      <c r="C18" s="33"/>
      <c r="D18" s="121">
        <v>637.11210890616883</v>
      </c>
      <c r="E18" s="121">
        <v>352.7053353</v>
      </c>
      <c r="F18" s="121">
        <f t="shared" si="2"/>
        <v>-284.40677360616883</v>
      </c>
      <c r="G18" s="122"/>
      <c r="H18" s="121">
        <v>326.59343674657964</v>
      </c>
      <c r="I18" s="121">
        <v>352.7053353</v>
      </c>
      <c r="J18" s="121">
        <f t="shared" si="3"/>
        <v>26.11189855342036</v>
      </c>
      <c r="AA18" s="7">
        <f>AA17+5</f>
        <v>188</v>
      </c>
      <c r="AB18" s="13"/>
      <c r="AC18" s="5"/>
      <c r="AD18" s="5"/>
      <c r="AE18" s="5"/>
      <c r="AF18" s="5"/>
      <c r="AG18" s="5"/>
      <c r="AH18" s="5"/>
      <c r="AI18" s="5"/>
      <c r="AJ18" s="5"/>
      <c r="AK18" s="5"/>
      <c r="AL18" s="5"/>
      <c r="AM18" s="5"/>
      <c r="AN18" s="5"/>
      <c r="AO18" s="5"/>
      <c r="AP18" s="5"/>
    </row>
    <row r="19" spans="1:42" s="24" customFormat="1" ht="17.25" customHeight="1" x14ac:dyDescent="0.3">
      <c r="A19" s="32"/>
      <c r="B19" s="51" t="s">
        <v>11</v>
      </c>
      <c r="C19" s="33"/>
      <c r="D19" s="121">
        <v>2.222</v>
      </c>
      <c r="E19" s="121">
        <v>1.3149999999999999</v>
      </c>
      <c r="F19" s="121">
        <f t="shared" si="2"/>
        <v>-0.90700000000000003</v>
      </c>
      <c r="G19" s="122"/>
      <c r="H19" s="121">
        <v>1.34633</v>
      </c>
      <c r="I19" s="121">
        <v>1.3149999999999999</v>
      </c>
      <c r="J19" s="121">
        <f t="shared" si="3"/>
        <v>-3.133000000000008E-2</v>
      </c>
      <c r="AA19" s="7">
        <f>AA18+22</f>
        <v>210</v>
      </c>
      <c r="AB19" s="13"/>
      <c r="AC19" s="5"/>
      <c r="AD19" s="5"/>
      <c r="AE19" s="5"/>
      <c r="AF19" s="5"/>
      <c r="AG19" s="5"/>
      <c r="AH19" s="5"/>
      <c r="AI19" s="5"/>
      <c r="AJ19" s="5"/>
      <c r="AK19" s="5"/>
      <c r="AL19" s="5"/>
      <c r="AM19" s="5"/>
      <c r="AN19" s="5"/>
      <c r="AO19" s="5"/>
      <c r="AP19" s="5"/>
    </row>
    <row r="20" spans="1:42" s="24" customFormat="1" ht="17.25" customHeight="1" x14ac:dyDescent="0.3">
      <c r="A20" s="32"/>
      <c r="B20" s="33"/>
      <c r="C20" s="33"/>
      <c r="D20" s="125">
        <f>SUM(D13:D19)</f>
        <v>3867.3620334473208</v>
      </c>
      <c r="E20" s="125">
        <f>SUM(E13:E19)</f>
        <v>3465.24626825</v>
      </c>
      <c r="F20" s="125">
        <f t="shared" ref="F20" si="4">E20-D20</f>
        <v>-402.1157651973208</v>
      </c>
      <c r="G20" s="126"/>
      <c r="H20" s="125">
        <f>SUM(H13:H19)</f>
        <v>2624.1655589080337</v>
      </c>
      <c r="I20" s="125">
        <f>SUM(I13:I19)</f>
        <v>3465.24626825</v>
      </c>
      <c r="J20" s="125">
        <f t="shared" si="3"/>
        <v>841.08070934196621</v>
      </c>
      <c r="K20" s="25">
        <f>SUM(D20:J20)</f>
        <v>13860.985073000002</v>
      </c>
      <c r="AA20" s="7"/>
      <c r="AB20" s="5"/>
      <c r="AC20" s="5"/>
      <c r="AD20" s="5"/>
      <c r="AE20" s="5"/>
      <c r="AF20" s="5"/>
      <c r="AG20" s="5"/>
      <c r="AH20" s="5"/>
      <c r="AI20" s="5"/>
      <c r="AJ20" s="5"/>
      <c r="AK20" s="5"/>
      <c r="AL20" s="5"/>
      <c r="AM20" s="5"/>
      <c r="AN20" s="5"/>
      <c r="AO20" s="5"/>
      <c r="AP20" s="5"/>
    </row>
    <row r="21" spans="1:42" s="24" customFormat="1" ht="17.25" customHeight="1" x14ac:dyDescent="0.3">
      <c r="A21" s="32"/>
      <c r="B21" s="33"/>
      <c r="C21" s="33"/>
      <c r="D21" s="40"/>
      <c r="E21" s="40"/>
      <c r="F21" s="42"/>
      <c r="G21" s="38"/>
      <c r="H21" s="40"/>
      <c r="I21" s="40"/>
      <c r="J21" s="42"/>
      <c r="AA21" s="7"/>
      <c r="AB21" s="5"/>
      <c r="AC21" s="5"/>
      <c r="AD21" s="5"/>
      <c r="AE21" s="5"/>
      <c r="AF21" s="5"/>
      <c r="AG21" s="5"/>
      <c r="AH21" s="5"/>
      <c r="AI21" s="5"/>
      <c r="AJ21" s="5"/>
      <c r="AK21" s="5"/>
      <c r="AL21" s="5"/>
      <c r="AM21" s="5"/>
      <c r="AN21" s="5"/>
      <c r="AO21" s="5"/>
      <c r="AP21" s="5"/>
    </row>
    <row r="22" spans="1:42" s="24" customFormat="1" ht="17.25" customHeight="1" x14ac:dyDescent="0.3">
      <c r="A22" s="32"/>
      <c r="B22" s="39" t="s">
        <v>12</v>
      </c>
      <c r="C22" s="33"/>
      <c r="D22" s="40"/>
      <c r="E22" s="40"/>
      <c r="F22" s="42"/>
      <c r="G22" s="38"/>
      <c r="H22" s="40"/>
      <c r="I22" s="40"/>
      <c r="J22" s="42"/>
      <c r="AA22" s="7"/>
      <c r="AB22" s="13"/>
      <c r="AC22" s="5"/>
      <c r="AD22" s="5"/>
      <c r="AE22" s="5"/>
      <c r="AF22" s="5"/>
      <c r="AG22" s="5"/>
      <c r="AH22" s="5"/>
      <c r="AI22" s="5"/>
      <c r="AJ22" s="5"/>
      <c r="AK22" s="5"/>
      <c r="AL22" s="5"/>
      <c r="AM22" s="5"/>
      <c r="AN22" s="5"/>
      <c r="AO22" s="5"/>
      <c r="AP22" s="5"/>
    </row>
    <row r="23" spans="1:42" s="24" customFormat="1" ht="17.25" customHeight="1" x14ac:dyDescent="0.3">
      <c r="A23" s="32"/>
      <c r="B23" s="51" t="s">
        <v>13</v>
      </c>
      <c r="C23" s="33"/>
      <c r="D23" s="121">
        <v>1631.8644545684306</v>
      </c>
      <c r="E23" s="121">
        <v>1526.4695252900001</v>
      </c>
      <c r="F23" s="121">
        <f t="shared" ref="F23:F25" si="5">E23-D23</f>
        <v>-105.39492927843048</v>
      </c>
      <c r="G23" s="122"/>
      <c r="H23" s="121">
        <v>1469.3715097837105</v>
      </c>
      <c r="I23" s="121">
        <v>1526.4695252900001</v>
      </c>
      <c r="J23" s="121">
        <f t="shared" ref="J23:J25" si="6">I23-H23</f>
        <v>57.098015506289585</v>
      </c>
      <c r="AA23" s="7">
        <f>AA19+3</f>
        <v>213</v>
      </c>
      <c r="AB23" s="5"/>
      <c r="AC23" s="5"/>
      <c r="AD23" s="5"/>
      <c r="AE23" s="5"/>
      <c r="AF23" s="5"/>
      <c r="AG23" s="5"/>
      <c r="AH23" s="5"/>
      <c r="AI23" s="5"/>
      <c r="AJ23" s="5"/>
      <c r="AK23" s="5"/>
      <c r="AL23" s="5"/>
      <c r="AM23" s="5"/>
      <c r="AN23" s="5"/>
      <c r="AO23" s="5"/>
      <c r="AP23" s="5"/>
    </row>
    <row r="24" spans="1:42" s="24" customFormat="1" ht="17.25" customHeight="1" x14ac:dyDescent="0.3">
      <c r="A24" s="32"/>
      <c r="B24" s="51" t="s">
        <v>14</v>
      </c>
      <c r="C24" s="33"/>
      <c r="D24" s="121">
        <v>244.25</v>
      </c>
      <c r="E24" s="121">
        <v>195.39999999999998</v>
      </c>
      <c r="F24" s="121">
        <f t="shared" si="5"/>
        <v>-48.850000000000023</v>
      </c>
      <c r="G24" s="122"/>
      <c r="H24" s="121">
        <v>161.30315999999999</v>
      </c>
      <c r="I24" s="121">
        <v>195.39999999999998</v>
      </c>
      <c r="J24" s="121">
        <f t="shared" si="6"/>
        <v>34.096839999999986</v>
      </c>
      <c r="AA24" s="7">
        <f>AA23+1</f>
        <v>214</v>
      </c>
      <c r="AB24" s="5"/>
      <c r="AC24" s="5"/>
      <c r="AD24" s="5"/>
      <c r="AE24" s="5"/>
      <c r="AF24" s="5"/>
      <c r="AG24" s="5"/>
      <c r="AH24" s="5"/>
      <c r="AI24" s="5"/>
      <c r="AJ24" s="5"/>
      <c r="AK24" s="5"/>
      <c r="AL24" s="5"/>
      <c r="AM24" s="5"/>
      <c r="AN24" s="5"/>
      <c r="AO24" s="5"/>
      <c r="AP24" s="5"/>
    </row>
    <row r="25" spans="1:42" s="24" customFormat="1" ht="17.25" customHeight="1" x14ac:dyDescent="0.3">
      <c r="A25" s="32"/>
      <c r="B25" s="51" t="s">
        <v>15</v>
      </c>
      <c r="C25" s="33"/>
      <c r="D25" s="121">
        <v>318.17496570017096</v>
      </c>
      <c r="E25" s="121">
        <v>218.86790686000001</v>
      </c>
      <c r="F25" s="121">
        <f t="shared" si="5"/>
        <v>-99.307058840170953</v>
      </c>
      <c r="G25" s="122"/>
      <c r="H25" s="121">
        <v>260.89067486187008</v>
      </c>
      <c r="I25" s="121">
        <v>218.86790686000001</v>
      </c>
      <c r="J25" s="121">
        <f t="shared" si="6"/>
        <v>-42.022768001870077</v>
      </c>
      <c r="AA25" s="7">
        <f>AA24+1</f>
        <v>215</v>
      </c>
      <c r="AB25" s="5"/>
      <c r="AC25" s="5"/>
      <c r="AD25" s="5"/>
      <c r="AE25" s="5"/>
      <c r="AF25" s="5"/>
      <c r="AG25" s="5"/>
      <c r="AH25" s="5"/>
      <c r="AI25" s="5"/>
      <c r="AJ25" s="5"/>
      <c r="AK25" s="5"/>
      <c r="AL25" s="5"/>
      <c r="AM25" s="5"/>
      <c r="AN25" s="5"/>
      <c r="AO25" s="5"/>
      <c r="AP25" s="5"/>
    </row>
    <row r="26" spans="1:42" s="24" customFormat="1" ht="17.25" customHeight="1" x14ac:dyDescent="0.3">
      <c r="A26" s="32"/>
      <c r="B26" s="33"/>
      <c r="C26" s="33"/>
      <c r="D26" s="125">
        <f>SUM(D23:D25)</f>
        <v>2194.2894202686016</v>
      </c>
      <c r="E26" s="125">
        <f>SUM(E23:E25)</f>
        <v>1940.7374321500001</v>
      </c>
      <c r="F26" s="125">
        <f>E26-D26</f>
        <v>-253.55198811860146</v>
      </c>
      <c r="G26" s="126"/>
      <c r="H26" s="125">
        <f>SUM(H23:H25)</f>
        <v>1891.5653446455806</v>
      </c>
      <c r="I26" s="125">
        <f>SUM(I23:I25)</f>
        <v>1940.7374321500001</v>
      </c>
      <c r="J26" s="125">
        <f>I26-H26</f>
        <v>49.172087504419551</v>
      </c>
      <c r="K26" s="25">
        <f>SUM(D26:J26)</f>
        <v>7762.9497285999996</v>
      </c>
      <c r="AA26" s="7"/>
      <c r="AB26" s="5"/>
      <c r="AC26" s="5"/>
      <c r="AD26" s="5"/>
      <c r="AE26" s="5"/>
      <c r="AF26" s="5"/>
      <c r="AG26" s="5"/>
      <c r="AH26" s="5"/>
      <c r="AI26" s="5"/>
      <c r="AJ26" s="5"/>
      <c r="AK26" s="5"/>
      <c r="AL26" s="5"/>
      <c r="AM26" s="5"/>
      <c r="AN26" s="5"/>
      <c r="AO26" s="5"/>
      <c r="AP26" s="5"/>
    </row>
    <row r="27" spans="1:42" s="24" customFormat="1" ht="17.25" customHeight="1" x14ac:dyDescent="0.3">
      <c r="A27" s="32"/>
      <c r="B27" s="33"/>
      <c r="C27" s="33"/>
      <c r="D27" s="40"/>
      <c r="E27" s="40"/>
      <c r="F27" s="42"/>
      <c r="G27" s="38"/>
      <c r="H27" s="40"/>
      <c r="I27" s="40"/>
      <c r="J27" s="42"/>
      <c r="AA27" s="7"/>
      <c r="AB27" s="5"/>
      <c r="AC27" s="5"/>
      <c r="AD27" s="5"/>
      <c r="AE27" s="5"/>
      <c r="AF27" s="5"/>
      <c r="AG27" s="5"/>
      <c r="AH27" s="5"/>
      <c r="AI27" s="5"/>
      <c r="AJ27" s="5"/>
      <c r="AK27" s="5"/>
      <c r="AL27" s="5"/>
      <c r="AM27" s="5"/>
      <c r="AN27" s="5"/>
      <c r="AO27" s="5"/>
      <c r="AP27" s="5"/>
    </row>
    <row r="28" spans="1:42" s="24" customFormat="1" ht="17.25" customHeight="1" x14ac:dyDescent="0.3">
      <c r="A28" s="32"/>
      <c r="B28" s="39" t="s">
        <v>16</v>
      </c>
      <c r="C28" s="33"/>
      <c r="D28" s="40"/>
      <c r="E28" s="40"/>
      <c r="F28" s="42"/>
      <c r="G28" s="38"/>
      <c r="H28" s="40"/>
      <c r="I28" s="40"/>
      <c r="J28" s="42"/>
      <c r="AA28" s="7"/>
      <c r="AB28" s="5"/>
      <c r="AC28" s="5"/>
      <c r="AD28" s="5"/>
      <c r="AE28" s="5"/>
      <c r="AF28" s="5"/>
      <c r="AG28" s="5"/>
      <c r="AH28" s="5"/>
      <c r="AI28" s="5"/>
      <c r="AJ28" s="5"/>
      <c r="AK28" s="5"/>
      <c r="AL28" s="5"/>
      <c r="AM28" s="5"/>
      <c r="AN28" s="5"/>
      <c r="AO28" s="5"/>
      <c r="AP28" s="5"/>
    </row>
    <row r="29" spans="1:42" s="24" customFormat="1" ht="17.25" customHeight="1" x14ac:dyDescent="0.3">
      <c r="A29" s="32"/>
      <c r="B29" s="52" t="s">
        <v>19</v>
      </c>
      <c r="C29" s="33"/>
      <c r="D29" s="40"/>
      <c r="E29" s="40"/>
      <c r="F29" s="42"/>
      <c r="G29" s="38"/>
      <c r="H29" s="40"/>
      <c r="I29" s="40"/>
      <c r="J29" s="42"/>
      <c r="AA29" s="7"/>
      <c r="AB29" s="5"/>
      <c r="AC29" s="5"/>
      <c r="AD29" s="5"/>
      <c r="AE29" s="5"/>
      <c r="AF29" s="5"/>
      <c r="AG29" s="5"/>
      <c r="AH29" s="5"/>
      <c r="AI29" s="5"/>
      <c r="AJ29" s="5"/>
      <c r="AK29" s="5"/>
      <c r="AL29" s="5"/>
      <c r="AM29" s="5"/>
      <c r="AN29" s="5"/>
      <c r="AO29" s="5"/>
      <c r="AP29" s="5"/>
    </row>
    <row r="30" spans="1:42" s="24" customFormat="1" ht="17.25" customHeight="1" x14ac:dyDescent="0.3">
      <c r="A30" s="32"/>
      <c r="B30" s="41" t="s">
        <v>17</v>
      </c>
      <c r="C30" s="33"/>
      <c r="D30" s="121">
        <v>385</v>
      </c>
      <c r="E30" s="121">
        <v>223.24985534999999</v>
      </c>
      <c r="F30" s="121">
        <f t="shared" ref="F30:F35" si="7">E30-D30</f>
        <v>-161.75014465000001</v>
      </c>
      <c r="G30" s="122"/>
      <c r="H30" s="121">
        <v>234.66271782000001</v>
      </c>
      <c r="I30" s="121">
        <v>223.24985534999999</v>
      </c>
      <c r="J30" s="121">
        <f t="shared" ref="J30:J35" si="8">I30-H30</f>
        <v>-11.412862470000022</v>
      </c>
      <c r="AA30" s="7"/>
      <c r="AB30" s="5"/>
      <c r="AC30" s="5"/>
      <c r="AD30" s="5"/>
      <c r="AE30" s="5"/>
      <c r="AF30" s="5"/>
      <c r="AG30" s="5"/>
      <c r="AH30" s="5"/>
      <c r="AI30" s="5"/>
      <c r="AJ30" s="5"/>
      <c r="AK30" s="5"/>
      <c r="AL30" s="5"/>
      <c r="AM30" s="5"/>
      <c r="AN30" s="5"/>
      <c r="AO30" s="5"/>
      <c r="AP30" s="5"/>
    </row>
    <row r="31" spans="1:42" s="26" customFormat="1" ht="17.25" customHeight="1" x14ac:dyDescent="0.3">
      <c r="A31" s="44"/>
      <c r="B31" s="53" t="s">
        <v>20</v>
      </c>
      <c r="C31" s="45"/>
      <c r="D31" s="123">
        <v>301</v>
      </c>
      <c r="E31" s="123">
        <v>222.11525698</v>
      </c>
      <c r="F31" s="123">
        <f t="shared" si="7"/>
        <v>-78.884743020000002</v>
      </c>
      <c r="G31" s="124"/>
      <c r="H31" s="123">
        <v>232.78771782000001</v>
      </c>
      <c r="I31" s="123">
        <v>222.11525698</v>
      </c>
      <c r="J31" s="123">
        <f t="shared" si="8"/>
        <v>-10.672460840000014</v>
      </c>
      <c r="AA31" s="7">
        <v>222</v>
      </c>
      <c r="AB31" s="14"/>
      <c r="AC31" s="14"/>
      <c r="AD31" s="14"/>
      <c r="AE31" s="14"/>
      <c r="AF31" s="14"/>
      <c r="AG31" s="14"/>
      <c r="AH31" s="14"/>
      <c r="AI31" s="14"/>
      <c r="AJ31" s="14"/>
      <c r="AK31" s="14"/>
      <c r="AL31" s="14"/>
      <c r="AM31" s="14"/>
      <c r="AN31" s="14"/>
      <c r="AO31" s="14"/>
      <c r="AP31" s="14"/>
    </row>
    <row r="32" spans="1:42" s="26" customFormat="1" ht="17.25" customHeight="1" x14ac:dyDescent="0.3">
      <c r="A32" s="44"/>
      <c r="B32" s="53" t="s">
        <v>21</v>
      </c>
      <c r="C32" s="45"/>
      <c r="D32" s="123">
        <v>50</v>
      </c>
      <c r="E32" s="123">
        <v>0</v>
      </c>
      <c r="F32" s="123">
        <f t="shared" si="7"/>
        <v>-50</v>
      </c>
      <c r="G32" s="124"/>
      <c r="H32" s="123">
        <v>0</v>
      </c>
      <c r="I32" s="123">
        <v>0</v>
      </c>
      <c r="J32" s="123">
        <f t="shared" si="8"/>
        <v>0</v>
      </c>
      <c r="AA32" s="7">
        <f>AA31+1</f>
        <v>223</v>
      </c>
      <c r="AB32" s="14"/>
      <c r="AC32" s="14"/>
      <c r="AD32" s="14"/>
      <c r="AE32" s="14"/>
      <c r="AF32" s="14"/>
      <c r="AG32" s="14"/>
      <c r="AH32" s="14"/>
      <c r="AI32" s="14"/>
      <c r="AJ32" s="14"/>
      <c r="AK32" s="14"/>
      <c r="AL32" s="14"/>
      <c r="AM32" s="14"/>
      <c r="AN32" s="14"/>
      <c r="AO32" s="14"/>
      <c r="AP32" s="14"/>
    </row>
    <row r="33" spans="1:42" s="26" customFormat="1" ht="17.25" customHeight="1" x14ac:dyDescent="0.3">
      <c r="A33" s="44"/>
      <c r="B33" s="53" t="s">
        <v>22</v>
      </c>
      <c r="C33" s="45"/>
      <c r="D33" s="123">
        <v>-50</v>
      </c>
      <c r="E33" s="123">
        <v>0</v>
      </c>
      <c r="F33" s="123">
        <f t="shared" si="7"/>
        <v>50</v>
      </c>
      <c r="G33" s="124"/>
      <c r="H33" s="123">
        <v>0</v>
      </c>
      <c r="I33" s="123">
        <v>0</v>
      </c>
      <c r="J33" s="123">
        <f t="shared" si="8"/>
        <v>0</v>
      </c>
      <c r="AA33" s="7">
        <f>AA32+1</f>
        <v>224</v>
      </c>
      <c r="AB33" s="14"/>
      <c r="AC33" s="14"/>
      <c r="AD33" s="14"/>
      <c r="AE33" s="14"/>
      <c r="AF33" s="14"/>
      <c r="AG33" s="14"/>
      <c r="AH33" s="14"/>
      <c r="AI33" s="14"/>
      <c r="AJ33" s="14"/>
      <c r="AK33" s="14"/>
      <c r="AL33" s="14"/>
      <c r="AM33" s="14"/>
      <c r="AN33" s="14"/>
      <c r="AO33" s="14"/>
      <c r="AP33" s="14"/>
    </row>
    <row r="34" spans="1:42" s="26" customFormat="1" ht="17.25" customHeight="1" x14ac:dyDescent="0.3">
      <c r="A34" s="44"/>
      <c r="B34" s="53" t="s">
        <v>23</v>
      </c>
      <c r="C34" s="45"/>
      <c r="D34" s="123">
        <v>84</v>
      </c>
      <c r="E34" s="123">
        <v>1.13459837</v>
      </c>
      <c r="F34" s="123">
        <f t="shared" si="7"/>
        <v>-82.865401629999994</v>
      </c>
      <c r="G34" s="124"/>
      <c r="H34" s="123">
        <v>1.875</v>
      </c>
      <c r="I34" s="123">
        <v>1.13459837</v>
      </c>
      <c r="J34" s="123">
        <f t="shared" si="8"/>
        <v>-0.74040163000000003</v>
      </c>
      <c r="AA34" s="7">
        <f>AA33+1</f>
        <v>225</v>
      </c>
      <c r="AB34" s="14"/>
      <c r="AC34" s="14"/>
      <c r="AD34" s="14"/>
      <c r="AE34" s="14"/>
      <c r="AF34" s="14"/>
      <c r="AG34" s="14"/>
      <c r="AH34" s="14"/>
      <c r="AI34" s="14"/>
      <c r="AJ34" s="14"/>
      <c r="AK34" s="14"/>
      <c r="AL34" s="14"/>
      <c r="AM34" s="14"/>
      <c r="AN34" s="14"/>
      <c r="AO34" s="14"/>
      <c r="AP34" s="14"/>
    </row>
    <row r="35" spans="1:42" s="26" customFormat="1" ht="17.25" customHeight="1" x14ac:dyDescent="0.3">
      <c r="A35" s="44"/>
      <c r="B35" s="53" t="s">
        <v>24</v>
      </c>
      <c r="C35" s="45"/>
      <c r="D35" s="123">
        <v>0</v>
      </c>
      <c r="E35" s="123">
        <v>0</v>
      </c>
      <c r="F35" s="123">
        <f t="shared" si="7"/>
        <v>0</v>
      </c>
      <c r="G35" s="124"/>
      <c r="H35" s="123">
        <v>0</v>
      </c>
      <c r="I35" s="123">
        <v>0</v>
      </c>
      <c r="J35" s="123">
        <f t="shared" si="8"/>
        <v>0</v>
      </c>
      <c r="AA35" s="7">
        <f>AA34+1</f>
        <v>226</v>
      </c>
      <c r="AB35" s="14"/>
      <c r="AC35" s="14"/>
      <c r="AD35" s="14"/>
      <c r="AE35" s="14"/>
      <c r="AF35" s="14"/>
      <c r="AG35" s="14"/>
      <c r="AH35" s="14"/>
      <c r="AI35" s="14"/>
      <c r="AJ35" s="14"/>
      <c r="AK35" s="14"/>
      <c r="AL35" s="14"/>
      <c r="AM35" s="14"/>
      <c r="AN35" s="14"/>
      <c r="AO35" s="14"/>
      <c r="AP35" s="14"/>
    </row>
    <row r="36" spans="1:42" s="24" customFormat="1" ht="17.25" customHeight="1" x14ac:dyDescent="0.3">
      <c r="A36" s="32"/>
      <c r="B36" s="52" t="s">
        <v>25</v>
      </c>
      <c r="C36" s="33"/>
      <c r="D36" s="121">
        <v>31.33560451666699</v>
      </c>
      <c r="E36" s="121">
        <v>355.97626223000003</v>
      </c>
      <c r="F36" s="121">
        <f>SUM(F37:F40)</f>
        <v>324.6406577133331</v>
      </c>
      <c r="G36" s="122"/>
      <c r="H36" s="121">
        <v>2.9999966955074342E-8</v>
      </c>
      <c r="I36" s="121">
        <v>355.97626223000003</v>
      </c>
      <c r="J36" s="121">
        <f>SUM(J37:J40)</f>
        <v>355.97626220000006</v>
      </c>
      <c r="AA36" s="7">
        <f>AA35+1</f>
        <v>227</v>
      </c>
      <c r="AB36" s="5"/>
      <c r="AC36" s="5"/>
      <c r="AD36" s="5"/>
      <c r="AE36" s="5"/>
      <c r="AF36" s="5"/>
      <c r="AG36" s="5"/>
      <c r="AH36" s="5"/>
      <c r="AI36" s="5"/>
      <c r="AJ36" s="5"/>
      <c r="AK36" s="5"/>
      <c r="AL36" s="5"/>
      <c r="AM36" s="5"/>
      <c r="AN36" s="5"/>
      <c r="AO36" s="5"/>
      <c r="AP36" s="5"/>
    </row>
    <row r="37" spans="1:42" s="24" customFormat="1" ht="17.25" customHeight="1" x14ac:dyDescent="0.3">
      <c r="A37" s="32"/>
      <c r="B37" s="53" t="s">
        <v>18</v>
      </c>
      <c r="C37" s="45"/>
      <c r="D37" s="123">
        <v>0</v>
      </c>
      <c r="E37" s="123">
        <v>0</v>
      </c>
      <c r="F37" s="123">
        <f t="shared" ref="F37:F40" si="9">E37-D37</f>
        <v>0</v>
      </c>
      <c r="G37" s="124"/>
      <c r="H37" s="123">
        <v>0</v>
      </c>
      <c r="I37" s="123">
        <v>0</v>
      </c>
      <c r="J37" s="123">
        <f t="shared" ref="J37:J40" si="10">I37-H37</f>
        <v>0</v>
      </c>
      <c r="AA37" s="7">
        <f>AA35+2</f>
        <v>228</v>
      </c>
      <c r="AB37" s="5"/>
      <c r="AC37" s="5"/>
      <c r="AD37" s="5"/>
      <c r="AE37" s="5"/>
      <c r="AF37" s="5"/>
      <c r="AG37" s="5"/>
      <c r="AH37" s="5"/>
      <c r="AI37" s="5"/>
      <c r="AJ37" s="5"/>
      <c r="AK37" s="5"/>
      <c r="AL37" s="5"/>
      <c r="AM37" s="5"/>
      <c r="AN37" s="5"/>
      <c r="AO37" s="5"/>
      <c r="AP37" s="5"/>
    </row>
    <row r="38" spans="1:42" s="24" customFormat="1" ht="17.25" customHeight="1" x14ac:dyDescent="0.3">
      <c r="A38" s="32"/>
      <c r="B38" s="53" t="s">
        <v>26</v>
      </c>
      <c r="C38" s="45"/>
      <c r="D38" s="123">
        <v>373.49748</v>
      </c>
      <c r="E38" s="123">
        <v>160.67266556999999</v>
      </c>
      <c r="F38" s="123">
        <f t="shared" si="9"/>
        <v>-212.82481443</v>
      </c>
      <c r="G38" s="124"/>
      <c r="H38" s="123">
        <v>180.02354363599997</v>
      </c>
      <c r="I38" s="123">
        <v>160.67266556999999</v>
      </c>
      <c r="J38" s="123">
        <f t="shared" si="10"/>
        <v>-19.350878065999979</v>
      </c>
      <c r="AA38" s="7">
        <f>AA37+1</f>
        <v>229</v>
      </c>
      <c r="AB38" s="5"/>
      <c r="AC38" s="5"/>
      <c r="AD38" s="5"/>
      <c r="AE38" s="5"/>
      <c r="AF38" s="5"/>
      <c r="AG38" s="5"/>
      <c r="AH38" s="5"/>
      <c r="AI38" s="5"/>
      <c r="AJ38" s="5"/>
      <c r="AK38" s="5"/>
      <c r="AL38" s="5"/>
      <c r="AM38" s="5"/>
      <c r="AN38" s="5"/>
      <c r="AO38" s="5"/>
      <c r="AP38" s="5"/>
    </row>
    <row r="39" spans="1:42" s="24" customFormat="1" ht="17.25" customHeight="1" x14ac:dyDescent="0.3">
      <c r="A39" s="32"/>
      <c r="B39" s="53" t="s">
        <v>27</v>
      </c>
      <c r="C39" s="45"/>
      <c r="D39" s="123">
        <v>282.49923541666698</v>
      </c>
      <c r="E39" s="123">
        <v>260.00000004000003</v>
      </c>
      <c r="F39" s="123">
        <f t="shared" si="9"/>
        <v>-22.499235376666945</v>
      </c>
      <c r="G39" s="124"/>
      <c r="H39" s="123">
        <v>244.29468135194443</v>
      </c>
      <c r="I39" s="123">
        <v>260.00000004000003</v>
      </c>
      <c r="J39" s="123">
        <f t="shared" si="10"/>
        <v>15.705318688055598</v>
      </c>
      <c r="AA39" s="7">
        <f>AA38+1</f>
        <v>230</v>
      </c>
      <c r="AB39" s="5"/>
      <c r="AC39" s="5"/>
      <c r="AD39" s="5"/>
      <c r="AE39" s="5"/>
      <c r="AF39" s="5"/>
      <c r="AG39" s="5"/>
      <c r="AH39" s="5"/>
      <c r="AI39" s="5"/>
      <c r="AJ39" s="5"/>
      <c r="AK39" s="5"/>
      <c r="AL39" s="5"/>
      <c r="AM39" s="5"/>
      <c r="AN39" s="5"/>
      <c r="AO39" s="5"/>
      <c r="AP39" s="5"/>
    </row>
    <row r="40" spans="1:42" s="24" customFormat="1" ht="17.25" customHeight="1" x14ac:dyDescent="0.3">
      <c r="A40" s="32"/>
      <c r="B40" s="53" t="s">
        <v>28</v>
      </c>
      <c r="C40" s="45"/>
      <c r="D40" s="123">
        <v>-624.66111090000004</v>
      </c>
      <c r="E40" s="123">
        <v>-64.696403379999992</v>
      </c>
      <c r="F40" s="123">
        <f t="shared" si="9"/>
        <v>559.96470752000005</v>
      </c>
      <c r="G40" s="124"/>
      <c r="H40" s="123">
        <v>-424.31822495794444</v>
      </c>
      <c r="I40" s="123">
        <v>-64.696403379999992</v>
      </c>
      <c r="J40" s="123">
        <f t="shared" si="10"/>
        <v>359.62182157794444</v>
      </c>
      <c r="AA40" s="7">
        <f>AA39+1</f>
        <v>231</v>
      </c>
      <c r="AB40" s="5"/>
      <c r="AC40" s="5"/>
      <c r="AD40" s="5"/>
      <c r="AE40" s="5"/>
      <c r="AF40" s="5"/>
      <c r="AG40" s="5"/>
      <c r="AH40" s="5"/>
      <c r="AI40" s="5"/>
      <c r="AJ40" s="5"/>
      <c r="AK40" s="5"/>
      <c r="AL40" s="5"/>
      <c r="AM40" s="5"/>
      <c r="AN40" s="5"/>
      <c r="AO40" s="5"/>
      <c r="AP40" s="5"/>
    </row>
    <row r="41" spans="1:42" s="24" customFormat="1" ht="17.25" customHeight="1" x14ac:dyDescent="0.3">
      <c r="A41" s="32"/>
      <c r="B41" s="41"/>
      <c r="C41" s="33"/>
      <c r="D41" s="125">
        <f>SUM(D30,D36)</f>
        <v>416.33560451666699</v>
      </c>
      <c r="E41" s="125">
        <f>SUM(E30,E36)</f>
        <v>579.22611758000005</v>
      </c>
      <c r="F41" s="125">
        <f>SUM(F30,F36)</f>
        <v>162.89051306333309</v>
      </c>
      <c r="G41" s="126"/>
      <c r="H41" s="125">
        <f>SUM(H30,H36)</f>
        <v>234.66271784999998</v>
      </c>
      <c r="I41" s="125">
        <f>SUM(I30,I36)</f>
        <v>579.22611758000005</v>
      </c>
      <c r="J41" s="125">
        <f>SUM(J30,J36)</f>
        <v>344.56339973000001</v>
      </c>
      <c r="AA41" s="7"/>
      <c r="AB41" s="5"/>
      <c r="AC41" s="5"/>
      <c r="AD41" s="5"/>
      <c r="AE41" s="5"/>
      <c r="AF41" s="5"/>
      <c r="AG41" s="5"/>
      <c r="AH41" s="5"/>
      <c r="AI41" s="5"/>
      <c r="AJ41" s="5"/>
      <c r="AK41" s="5"/>
      <c r="AL41" s="5"/>
      <c r="AM41" s="5"/>
      <c r="AN41" s="5"/>
      <c r="AO41" s="5"/>
      <c r="AP41" s="5"/>
    </row>
    <row r="42" spans="1:42" s="24" customFormat="1" ht="17.25" customHeight="1" x14ac:dyDescent="0.3">
      <c r="A42" s="32"/>
      <c r="B42" s="41"/>
      <c r="C42" s="33"/>
      <c r="D42" s="46"/>
      <c r="E42" s="46"/>
      <c r="F42" s="46"/>
      <c r="G42" s="47"/>
      <c r="H42" s="46"/>
      <c r="I42" s="46"/>
      <c r="J42" s="46"/>
      <c r="AA42" s="7"/>
      <c r="AB42" s="5"/>
      <c r="AC42" s="5"/>
      <c r="AD42" s="5"/>
      <c r="AE42" s="5"/>
      <c r="AF42" s="5"/>
      <c r="AG42" s="5"/>
      <c r="AH42" s="5"/>
      <c r="AI42" s="5"/>
      <c r="AJ42" s="5"/>
      <c r="AK42" s="5"/>
      <c r="AL42" s="5"/>
      <c r="AM42" s="5"/>
      <c r="AN42" s="5"/>
      <c r="AO42" s="5"/>
      <c r="AP42" s="5"/>
    </row>
    <row r="43" spans="1:42" s="24" customFormat="1" ht="17.25" customHeight="1" x14ac:dyDescent="0.3">
      <c r="A43" s="32"/>
      <c r="B43" s="39" t="s">
        <v>29</v>
      </c>
      <c r="C43" s="33"/>
      <c r="D43" s="40"/>
      <c r="E43" s="40"/>
      <c r="F43" s="42"/>
      <c r="G43" s="38"/>
      <c r="H43" s="40"/>
      <c r="I43" s="40"/>
      <c r="J43" s="42"/>
      <c r="AA43" s="7"/>
      <c r="AB43" s="5"/>
      <c r="AC43" s="5"/>
      <c r="AD43" s="5"/>
      <c r="AE43" s="5"/>
      <c r="AF43" s="5"/>
      <c r="AG43" s="5"/>
      <c r="AH43" s="5"/>
      <c r="AI43" s="5"/>
      <c r="AJ43" s="5"/>
      <c r="AK43" s="5"/>
      <c r="AL43" s="5"/>
      <c r="AM43" s="5"/>
      <c r="AN43" s="5"/>
      <c r="AO43" s="5"/>
      <c r="AP43" s="5"/>
    </row>
    <row r="44" spans="1:42" s="24" customFormat="1" ht="17.25" customHeight="1" x14ac:dyDescent="0.3">
      <c r="A44" s="32"/>
      <c r="B44" s="51" t="s">
        <v>30</v>
      </c>
      <c r="C44" s="33"/>
      <c r="D44" s="121">
        <v>187.92399999999998</v>
      </c>
      <c r="E44" s="121">
        <v>187.92399999999998</v>
      </c>
      <c r="F44" s="121">
        <f>E44-D44</f>
        <v>0</v>
      </c>
      <c r="G44" s="122"/>
      <c r="H44" s="121">
        <v>124.105</v>
      </c>
      <c r="I44" s="121">
        <v>187.92399999999998</v>
      </c>
      <c r="J44" s="121">
        <f>I44-H44</f>
        <v>63.818999999999974</v>
      </c>
      <c r="AA44" s="7">
        <f>AA40+3</f>
        <v>234</v>
      </c>
      <c r="AB44" s="5"/>
      <c r="AC44" s="5"/>
      <c r="AD44" s="5"/>
      <c r="AE44" s="5"/>
      <c r="AF44" s="5"/>
      <c r="AG44" s="5"/>
      <c r="AH44" s="5"/>
      <c r="AI44" s="5"/>
      <c r="AJ44" s="5"/>
      <c r="AK44" s="5"/>
      <c r="AL44" s="5"/>
      <c r="AM44" s="5"/>
      <c r="AN44" s="5"/>
      <c r="AO44" s="5"/>
      <c r="AP44" s="5"/>
    </row>
    <row r="45" spans="1:42" s="24" customFormat="1" ht="17.25" customHeight="1" x14ac:dyDescent="0.3">
      <c r="A45" s="32"/>
      <c r="B45" s="51" t="s">
        <v>31</v>
      </c>
      <c r="C45" s="33"/>
      <c r="D45" s="121"/>
      <c r="E45" s="121"/>
      <c r="F45" s="121"/>
      <c r="G45" s="122"/>
      <c r="H45" s="121"/>
      <c r="I45" s="121"/>
      <c r="J45" s="121"/>
      <c r="AA45" s="7"/>
      <c r="AB45" s="5"/>
      <c r="AC45" s="5"/>
      <c r="AD45" s="5"/>
      <c r="AE45" s="5"/>
      <c r="AF45" s="5"/>
      <c r="AG45" s="5"/>
      <c r="AH45" s="5"/>
      <c r="AI45" s="5"/>
      <c r="AJ45" s="5"/>
      <c r="AK45" s="5"/>
      <c r="AL45" s="5"/>
      <c r="AM45" s="5"/>
      <c r="AN45" s="5"/>
      <c r="AO45" s="5"/>
      <c r="AP45" s="5"/>
    </row>
    <row r="46" spans="1:42" s="24" customFormat="1" ht="17.25" hidden="1" customHeight="1" x14ac:dyDescent="0.3">
      <c r="A46" s="175"/>
      <c r="B46" s="176" t="s">
        <v>98</v>
      </c>
      <c r="C46" s="177"/>
      <c r="D46" s="178">
        <v>158.10666753119997</v>
      </c>
      <c r="E46" s="178">
        <v>158.10665165999998</v>
      </c>
      <c r="F46" s="178">
        <f t="shared" ref="F46:F49" si="11">E46-D46</f>
        <v>-1.5871199991579488E-5</v>
      </c>
      <c r="G46" s="179"/>
      <c r="H46" s="178">
        <v>104.41363516080744</v>
      </c>
      <c r="I46" s="178">
        <v>158.10665165999998</v>
      </c>
      <c r="J46" s="178">
        <f t="shared" ref="J46:J59" si="12">I46-H46</f>
        <v>53.693016499192538</v>
      </c>
      <c r="AA46" s="15">
        <f>AA44+1</f>
        <v>235</v>
      </c>
      <c r="AB46" s="14"/>
      <c r="AC46" s="14"/>
      <c r="AD46" s="14"/>
      <c r="AE46" s="14"/>
      <c r="AF46" s="14"/>
      <c r="AG46" s="14"/>
      <c r="AH46" s="14"/>
      <c r="AI46" s="14"/>
      <c r="AJ46" s="14"/>
      <c r="AK46" s="14"/>
      <c r="AL46" s="14"/>
      <c r="AM46" s="14"/>
      <c r="AN46" s="14"/>
      <c r="AO46" s="14"/>
      <c r="AP46" s="14"/>
    </row>
    <row r="47" spans="1:42" s="24" customFormat="1" ht="17.25" hidden="1" customHeight="1" x14ac:dyDescent="0.3">
      <c r="A47" s="175"/>
      <c r="B47" s="176" t="s">
        <v>97</v>
      </c>
      <c r="C47" s="177"/>
      <c r="D47" s="178">
        <v>0</v>
      </c>
      <c r="E47" s="178">
        <v>0</v>
      </c>
      <c r="F47" s="178">
        <f t="shared" si="11"/>
        <v>0</v>
      </c>
      <c r="G47" s="179"/>
      <c r="H47" s="178">
        <v>0</v>
      </c>
      <c r="I47" s="178">
        <v>0</v>
      </c>
      <c r="J47" s="178">
        <f t="shared" si="12"/>
        <v>0</v>
      </c>
      <c r="AA47" s="15">
        <f>AA46+1</f>
        <v>236</v>
      </c>
      <c r="AB47" s="14"/>
      <c r="AC47" s="14"/>
      <c r="AD47" s="14"/>
      <c r="AE47" s="14"/>
      <c r="AF47" s="14"/>
      <c r="AG47" s="14"/>
      <c r="AH47" s="14"/>
      <c r="AI47" s="14"/>
      <c r="AJ47" s="14"/>
      <c r="AK47" s="14"/>
      <c r="AL47" s="14"/>
      <c r="AM47" s="14"/>
      <c r="AN47" s="14"/>
      <c r="AO47" s="14"/>
      <c r="AP47" s="14"/>
    </row>
    <row r="48" spans="1:42" s="24" customFormat="1" ht="17.25" hidden="1" customHeight="1" x14ac:dyDescent="0.3">
      <c r="A48" s="175"/>
      <c r="B48" s="176" t="s">
        <v>96</v>
      </c>
      <c r="C48" s="177"/>
      <c r="D48" s="178">
        <v>1.872128</v>
      </c>
      <c r="E48" s="178">
        <v>1.872128</v>
      </c>
      <c r="F48" s="178">
        <f t="shared" si="11"/>
        <v>0</v>
      </c>
      <c r="G48" s="179"/>
      <c r="H48" s="178">
        <v>1.2363532355633129</v>
      </c>
      <c r="I48" s="178">
        <v>1.872128</v>
      </c>
      <c r="J48" s="178">
        <f t="shared" si="12"/>
        <v>0.63577476443668712</v>
      </c>
      <c r="AA48" s="15">
        <f>AA47+1</f>
        <v>237</v>
      </c>
      <c r="AB48" s="14"/>
      <c r="AC48" s="14"/>
      <c r="AD48" s="14"/>
      <c r="AE48" s="14"/>
      <c r="AF48" s="14"/>
      <c r="AG48" s="14"/>
      <c r="AH48" s="14"/>
      <c r="AI48" s="14"/>
      <c r="AJ48" s="14"/>
      <c r="AK48" s="14"/>
      <c r="AL48" s="14"/>
      <c r="AM48" s="14"/>
      <c r="AN48" s="14"/>
      <c r="AO48" s="14"/>
      <c r="AP48" s="14"/>
    </row>
    <row r="49" spans="1:42" s="24" customFormat="1" ht="17.25" hidden="1" customHeight="1" x14ac:dyDescent="0.3">
      <c r="A49" s="175"/>
      <c r="B49" s="176" t="s">
        <v>95</v>
      </c>
      <c r="C49" s="177"/>
      <c r="D49" s="178">
        <v>0.56533246879999999</v>
      </c>
      <c r="E49" s="178">
        <v>0.56534833999999989</v>
      </c>
      <c r="F49" s="178">
        <f t="shared" si="11"/>
        <v>1.587119999990616E-5</v>
      </c>
      <c r="G49" s="179"/>
      <c r="H49" s="178">
        <v>0.37334553351580424</v>
      </c>
      <c r="I49" s="178">
        <v>0.56534833999999989</v>
      </c>
      <c r="J49" s="178">
        <f t="shared" si="12"/>
        <v>0.19200280648419565</v>
      </c>
      <c r="AA49" s="15">
        <v>245</v>
      </c>
      <c r="AB49" s="14"/>
      <c r="AC49" s="14"/>
      <c r="AD49" s="14"/>
      <c r="AE49" s="14"/>
      <c r="AF49" s="14"/>
      <c r="AG49" s="14"/>
      <c r="AH49" s="14"/>
      <c r="AI49" s="14"/>
      <c r="AJ49" s="14"/>
      <c r="AK49" s="14"/>
      <c r="AL49" s="14"/>
      <c r="AM49" s="14"/>
      <c r="AN49" s="14"/>
      <c r="AO49" s="14"/>
      <c r="AP49" s="14"/>
    </row>
    <row r="50" spans="1:42" s="24" customFormat="1" ht="17.25" customHeight="1" x14ac:dyDescent="0.3">
      <c r="A50" s="32"/>
      <c r="B50" s="41" t="s">
        <v>32</v>
      </c>
      <c r="C50" s="33"/>
      <c r="D50" s="121">
        <v>160.54412799999997</v>
      </c>
      <c r="E50" s="121">
        <v>160.544128</v>
      </c>
      <c r="F50" s="121">
        <f t="shared" ref="F50:F59" si="13">E50-D50</f>
        <v>0</v>
      </c>
      <c r="G50" s="122"/>
      <c r="H50" s="121">
        <v>106.02333392988656</v>
      </c>
      <c r="I50" s="121">
        <v>160.544128</v>
      </c>
      <c r="J50" s="121">
        <f t="shared" si="12"/>
        <v>54.520794070113439</v>
      </c>
      <c r="AA50" s="7"/>
      <c r="AB50" s="5"/>
      <c r="AC50" s="5"/>
      <c r="AD50" s="5"/>
      <c r="AE50" s="5"/>
      <c r="AF50" s="5"/>
      <c r="AG50" s="5"/>
      <c r="AH50" s="5"/>
      <c r="AI50" s="5"/>
      <c r="AJ50" s="5"/>
      <c r="AK50" s="5"/>
      <c r="AL50" s="5"/>
      <c r="AM50" s="5"/>
      <c r="AN50" s="5"/>
      <c r="AO50" s="5"/>
      <c r="AP50" s="5"/>
    </row>
    <row r="51" spans="1:42" s="24" customFormat="1" ht="17.25" customHeight="1" x14ac:dyDescent="0.3">
      <c r="A51" s="32"/>
      <c r="B51" s="41" t="s">
        <v>33</v>
      </c>
      <c r="C51" s="33"/>
      <c r="D51" s="121">
        <v>11.583791999999999</v>
      </c>
      <c r="E51" s="121">
        <v>11.583791999999999</v>
      </c>
      <c r="F51" s="121">
        <f t="shared" si="13"/>
        <v>0</v>
      </c>
      <c r="G51" s="122"/>
      <c r="H51" s="121">
        <v>7.6499356450479974</v>
      </c>
      <c r="I51" s="121">
        <v>11.583791999999999</v>
      </c>
      <c r="J51" s="121">
        <f t="shared" si="12"/>
        <v>3.9338563549520016</v>
      </c>
      <c r="AA51" s="7">
        <v>238</v>
      </c>
      <c r="AB51" s="5"/>
      <c r="AC51" s="5"/>
      <c r="AD51" s="5"/>
      <c r="AE51" s="5"/>
      <c r="AF51" s="5"/>
      <c r="AG51" s="5"/>
      <c r="AH51" s="5"/>
      <c r="AI51" s="5"/>
      <c r="AJ51" s="5"/>
      <c r="AK51" s="5"/>
      <c r="AL51" s="5"/>
      <c r="AM51" s="5"/>
      <c r="AN51" s="5"/>
      <c r="AO51" s="5"/>
      <c r="AP51" s="5"/>
    </row>
    <row r="52" spans="1:42" s="24" customFormat="1" ht="17.25" customHeight="1" x14ac:dyDescent="0.3">
      <c r="A52" s="32"/>
      <c r="B52" s="41" t="s">
        <v>34</v>
      </c>
      <c r="C52" s="33"/>
      <c r="D52" s="121">
        <v>7.5177639999999997</v>
      </c>
      <c r="E52" s="121">
        <v>7.5177639999999997</v>
      </c>
      <c r="F52" s="121">
        <f t="shared" si="13"/>
        <v>0</v>
      </c>
      <c r="G52" s="122"/>
      <c r="H52" s="121">
        <v>4.9647309615589279</v>
      </c>
      <c r="I52" s="121">
        <v>7.5177639999999997</v>
      </c>
      <c r="J52" s="121">
        <f t="shared" si="12"/>
        <v>2.5530330384410718</v>
      </c>
      <c r="AA52" s="7">
        <f t="shared" ref="AA52:AA57" si="14">AA51+1</f>
        <v>239</v>
      </c>
      <c r="AB52" s="5"/>
      <c r="AC52" s="5"/>
      <c r="AD52" s="5"/>
      <c r="AE52" s="5"/>
      <c r="AF52" s="5"/>
      <c r="AG52" s="5"/>
      <c r="AH52" s="5"/>
      <c r="AI52" s="5"/>
      <c r="AJ52" s="5"/>
      <c r="AK52" s="5"/>
      <c r="AL52" s="5"/>
      <c r="AM52" s="5"/>
      <c r="AN52" s="5"/>
      <c r="AO52" s="5"/>
      <c r="AP52" s="5"/>
    </row>
    <row r="53" spans="1:42" s="24" customFormat="1" ht="17.25" customHeight="1" x14ac:dyDescent="0.3">
      <c r="A53" s="32"/>
      <c r="B53" s="41" t="s">
        <v>35</v>
      </c>
      <c r="C53" s="33"/>
      <c r="D53" s="121">
        <v>7.3422519999999993</v>
      </c>
      <c r="E53" s="121">
        <v>7.3422519999999993</v>
      </c>
      <c r="F53" s="121">
        <f t="shared" si="13"/>
        <v>0</v>
      </c>
      <c r="G53" s="122"/>
      <c r="H53" s="121">
        <v>4.8488228457248672</v>
      </c>
      <c r="I53" s="121">
        <v>7.3422519999999993</v>
      </c>
      <c r="J53" s="121">
        <f t="shared" si="12"/>
        <v>2.4934291542751321</v>
      </c>
      <c r="AA53" s="7">
        <f t="shared" si="14"/>
        <v>240</v>
      </c>
      <c r="AB53" s="5"/>
      <c r="AC53" s="5"/>
      <c r="AD53" s="5"/>
      <c r="AE53" s="5"/>
      <c r="AF53" s="5"/>
      <c r="AG53" s="5"/>
      <c r="AH53" s="5"/>
      <c r="AI53" s="5"/>
      <c r="AJ53" s="5"/>
      <c r="AK53" s="5"/>
      <c r="AL53" s="5"/>
      <c r="AM53" s="5"/>
      <c r="AN53" s="5"/>
      <c r="AO53" s="5"/>
      <c r="AP53" s="5"/>
    </row>
    <row r="54" spans="1:42" s="24" customFormat="1" ht="17.25" customHeight="1" x14ac:dyDescent="0.3">
      <c r="A54" s="32"/>
      <c r="B54" s="41" t="s">
        <v>36</v>
      </c>
      <c r="C54" s="33"/>
      <c r="D54" s="121">
        <v>0.380276</v>
      </c>
      <c r="E54" s="121">
        <v>0.380276</v>
      </c>
      <c r="F54" s="121">
        <f t="shared" si="13"/>
        <v>0</v>
      </c>
      <c r="G54" s="122"/>
      <c r="H54" s="121">
        <v>0.25113425097379788</v>
      </c>
      <c r="I54" s="121">
        <v>0.380276</v>
      </c>
      <c r="J54" s="121">
        <f t="shared" si="12"/>
        <v>0.12914174902620212</v>
      </c>
      <c r="AA54" s="7">
        <f t="shared" si="14"/>
        <v>241</v>
      </c>
      <c r="AB54" s="5"/>
      <c r="AC54" s="5"/>
      <c r="AD54" s="5"/>
      <c r="AE54" s="5"/>
      <c r="AF54" s="5"/>
      <c r="AG54" s="5"/>
      <c r="AH54" s="5"/>
      <c r="AI54" s="5"/>
      <c r="AJ54" s="5"/>
      <c r="AK54" s="5"/>
      <c r="AL54" s="5"/>
      <c r="AM54" s="5"/>
      <c r="AN54" s="5"/>
      <c r="AO54" s="5"/>
      <c r="AP54" s="5"/>
    </row>
    <row r="55" spans="1:42" s="24" customFormat="1" ht="17.25" customHeight="1" x14ac:dyDescent="0.3">
      <c r="A55" s="32"/>
      <c r="B55" s="41" t="s">
        <v>37</v>
      </c>
      <c r="C55" s="33"/>
      <c r="D55" s="121">
        <v>0.380276</v>
      </c>
      <c r="E55" s="121">
        <v>0.380276</v>
      </c>
      <c r="F55" s="121">
        <f t="shared" si="13"/>
        <v>0</v>
      </c>
      <c r="G55" s="122"/>
      <c r="H55" s="121">
        <v>0.25113425097379788</v>
      </c>
      <c r="I55" s="121">
        <v>0.380276</v>
      </c>
      <c r="J55" s="121">
        <f t="shared" si="12"/>
        <v>0.12914174902620212</v>
      </c>
      <c r="AA55" s="7">
        <f t="shared" si="14"/>
        <v>242</v>
      </c>
      <c r="AB55" s="5"/>
      <c r="AC55" s="5"/>
      <c r="AD55" s="5"/>
      <c r="AE55" s="5"/>
      <c r="AF55" s="5"/>
      <c r="AG55" s="5"/>
      <c r="AH55" s="5"/>
      <c r="AI55" s="5"/>
      <c r="AJ55" s="5"/>
      <c r="AK55" s="5"/>
      <c r="AL55" s="5"/>
      <c r="AM55" s="5"/>
      <c r="AN55" s="5"/>
      <c r="AO55" s="5"/>
      <c r="AP55" s="5"/>
    </row>
    <row r="56" spans="1:42" s="24" customFormat="1" ht="17.25" customHeight="1" x14ac:dyDescent="0.3">
      <c r="A56" s="32"/>
      <c r="B56" s="41" t="s">
        <v>38</v>
      </c>
      <c r="C56" s="33"/>
      <c r="D56" s="121">
        <v>0.14626</v>
      </c>
      <c r="E56" s="121">
        <v>0.14626</v>
      </c>
      <c r="F56" s="121">
        <f t="shared" si="13"/>
        <v>0</v>
      </c>
      <c r="G56" s="122"/>
      <c r="H56" s="121">
        <v>9.6590096528383809E-2</v>
      </c>
      <c r="I56" s="121">
        <v>0.14626</v>
      </c>
      <c r="J56" s="121">
        <f t="shared" si="12"/>
        <v>4.9669903471616192E-2</v>
      </c>
      <c r="AA56" s="7">
        <f t="shared" si="14"/>
        <v>243</v>
      </c>
      <c r="AB56" s="5"/>
      <c r="AC56" s="5"/>
      <c r="AD56" s="5"/>
      <c r="AE56" s="5"/>
      <c r="AF56" s="5"/>
      <c r="AG56" s="5"/>
      <c r="AH56" s="5"/>
      <c r="AI56" s="5"/>
      <c r="AJ56" s="5"/>
      <c r="AK56" s="5"/>
      <c r="AL56" s="5"/>
      <c r="AM56" s="5"/>
      <c r="AN56" s="5"/>
      <c r="AO56" s="5"/>
      <c r="AP56" s="5"/>
    </row>
    <row r="57" spans="1:42" s="24" customFormat="1" ht="17.25" customHeight="1" x14ac:dyDescent="0.3">
      <c r="A57" s="32"/>
      <c r="B57" s="41" t="s">
        <v>39</v>
      </c>
      <c r="C57" s="33"/>
      <c r="D57" s="121">
        <v>2.9252E-2</v>
      </c>
      <c r="E57" s="121">
        <v>2.9252E-2</v>
      </c>
      <c r="F57" s="121">
        <f t="shared" si="13"/>
        <v>0</v>
      </c>
      <c r="G57" s="122"/>
      <c r="H57" s="121">
        <v>1.9318019305676764E-2</v>
      </c>
      <c r="I57" s="121">
        <v>2.9252E-2</v>
      </c>
      <c r="J57" s="121">
        <f t="shared" si="12"/>
        <v>9.9339806943232363E-3</v>
      </c>
      <c r="AA57" s="7">
        <f t="shared" si="14"/>
        <v>244</v>
      </c>
      <c r="AB57" s="5"/>
      <c r="AC57" s="5"/>
      <c r="AD57" s="5"/>
      <c r="AE57" s="5"/>
      <c r="AF57" s="5"/>
      <c r="AG57" s="5"/>
      <c r="AH57" s="5"/>
      <c r="AI57" s="5"/>
      <c r="AJ57" s="5"/>
      <c r="AK57" s="5"/>
      <c r="AL57" s="5"/>
      <c r="AM57" s="5"/>
      <c r="AN57" s="5"/>
      <c r="AO57" s="5"/>
      <c r="AP57" s="5"/>
    </row>
    <row r="58" spans="1:42" s="24" customFormat="1" ht="17.25" customHeight="1" x14ac:dyDescent="0.3">
      <c r="A58" s="32"/>
      <c r="B58" s="51" t="s">
        <v>40</v>
      </c>
      <c r="C58" s="33"/>
      <c r="D58" s="121">
        <v>178.15623360041272</v>
      </c>
      <c r="E58" s="121">
        <v>174.084936</v>
      </c>
      <c r="F58" s="121">
        <f t="shared" si="13"/>
        <v>-4.0712976004127199</v>
      </c>
      <c r="G58" s="122"/>
      <c r="H58" s="121">
        <v>177.91069726484554</v>
      </c>
      <c r="I58" s="121">
        <v>174.084936</v>
      </c>
      <c r="J58" s="121">
        <f t="shared" si="12"/>
        <v>-3.8257612648455392</v>
      </c>
      <c r="AA58" s="7">
        <f>AA57+3</f>
        <v>247</v>
      </c>
      <c r="AB58" s="5"/>
      <c r="AC58" s="5"/>
      <c r="AD58" s="5"/>
      <c r="AE58" s="5"/>
      <c r="AF58" s="5"/>
      <c r="AG58" s="5"/>
      <c r="AH58" s="5"/>
      <c r="AI58" s="5"/>
      <c r="AJ58" s="5"/>
      <c r="AK58" s="5"/>
      <c r="AL58" s="5"/>
      <c r="AM58" s="5"/>
      <c r="AN58" s="5"/>
      <c r="AO58" s="5"/>
      <c r="AP58" s="5"/>
    </row>
    <row r="59" spans="1:42" s="24" customFormat="1" ht="17.25" customHeight="1" x14ac:dyDescent="0.3">
      <c r="A59" s="32"/>
      <c r="B59" s="43"/>
      <c r="C59" s="33"/>
      <c r="D59" s="125">
        <f>SUM(D44,D50:D58)</f>
        <v>554.00423360041259</v>
      </c>
      <c r="E59" s="125">
        <f>SUM(E44,E50:E58)</f>
        <v>549.93293599999993</v>
      </c>
      <c r="F59" s="125">
        <f t="shared" si="13"/>
        <v>-4.0712976004126631</v>
      </c>
      <c r="G59" s="126"/>
      <c r="H59" s="125">
        <f>SUM(H44,H50:H58)</f>
        <v>426.12069726484555</v>
      </c>
      <c r="I59" s="125">
        <f>SUM(I44,I50:I58)</f>
        <v>549.93293599999993</v>
      </c>
      <c r="J59" s="125">
        <f t="shared" si="12"/>
        <v>123.81223873515438</v>
      </c>
      <c r="AA59" s="7"/>
      <c r="AB59" s="5"/>
      <c r="AC59" s="5"/>
      <c r="AD59" s="5"/>
      <c r="AE59" s="5"/>
      <c r="AF59" s="5"/>
      <c r="AG59" s="5"/>
      <c r="AH59" s="5"/>
      <c r="AI59" s="5"/>
      <c r="AJ59" s="5"/>
      <c r="AK59" s="5"/>
      <c r="AL59" s="5"/>
      <c r="AM59" s="5"/>
      <c r="AN59" s="5"/>
      <c r="AO59" s="5"/>
      <c r="AP59" s="5"/>
    </row>
    <row r="60" spans="1:42" s="24" customFormat="1" ht="17.25" customHeight="1" x14ac:dyDescent="0.3">
      <c r="A60" s="32"/>
      <c r="B60" s="43"/>
      <c r="C60" s="33"/>
      <c r="D60" s="127"/>
      <c r="E60" s="127"/>
      <c r="F60" s="127"/>
      <c r="G60" s="126"/>
      <c r="H60" s="127"/>
      <c r="I60" s="127"/>
      <c r="J60" s="127"/>
      <c r="AA60" s="7"/>
      <c r="AB60" s="5"/>
      <c r="AC60" s="5"/>
      <c r="AD60" s="5"/>
      <c r="AE60" s="5"/>
      <c r="AF60" s="5"/>
      <c r="AG60" s="5"/>
      <c r="AH60" s="5"/>
      <c r="AI60" s="5"/>
      <c r="AJ60" s="5"/>
      <c r="AK60" s="5"/>
      <c r="AL60" s="5"/>
      <c r="AM60" s="5"/>
      <c r="AN60" s="5"/>
      <c r="AO60" s="5"/>
      <c r="AP60" s="5"/>
    </row>
    <row r="61" spans="1:42" s="24" customFormat="1" ht="17.25" customHeight="1" x14ac:dyDescent="0.3">
      <c r="A61" s="32"/>
      <c r="B61" s="48" t="s">
        <v>41</v>
      </c>
      <c r="C61" s="33"/>
      <c r="D61" s="128">
        <f>SUM(D59,D41,D26,D20)</f>
        <v>7031.9912918330019</v>
      </c>
      <c r="E61" s="128">
        <f>SUM(E59,E41,E26,E20)</f>
        <v>6535.1427539800006</v>
      </c>
      <c r="F61" s="128">
        <f>E61-D61</f>
        <v>-496.84853785300129</v>
      </c>
      <c r="G61" s="126"/>
      <c r="H61" s="128">
        <f>SUM(H59,H41,H26,H20)</f>
        <v>5176.51431866846</v>
      </c>
      <c r="I61" s="128">
        <f>SUM(I59,I41,I26,I20)</f>
        <v>6535.1427539800006</v>
      </c>
      <c r="J61" s="128">
        <f>I61-H61</f>
        <v>1358.6284353115407</v>
      </c>
      <c r="AA61" s="7"/>
      <c r="AB61" s="5"/>
      <c r="AC61" s="5"/>
      <c r="AD61" s="5"/>
      <c r="AE61" s="5"/>
      <c r="AF61" s="5"/>
      <c r="AG61" s="5"/>
      <c r="AH61" s="5"/>
      <c r="AI61" s="5"/>
      <c r="AJ61" s="5"/>
      <c r="AK61" s="5"/>
      <c r="AL61" s="5"/>
      <c r="AM61" s="5"/>
      <c r="AN61" s="5"/>
      <c r="AO61" s="5"/>
      <c r="AP61" s="5"/>
    </row>
    <row r="62" spans="1:42" s="24" customFormat="1" ht="17.25" customHeight="1" x14ac:dyDescent="0.3">
      <c r="A62" s="32"/>
      <c r="B62" s="43"/>
      <c r="C62" s="33"/>
      <c r="D62" s="40"/>
      <c r="E62" s="40"/>
      <c r="F62" s="42"/>
      <c r="G62" s="38"/>
      <c r="H62" s="40"/>
      <c r="I62" s="40"/>
      <c r="J62" s="42"/>
      <c r="AA62" s="7"/>
      <c r="AB62" s="5"/>
      <c r="AC62" s="5"/>
      <c r="AD62" s="5"/>
      <c r="AE62" s="5"/>
      <c r="AF62" s="5"/>
      <c r="AG62" s="5"/>
      <c r="AH62" s="5"/>
      <c r="AI62" s="5"/>
      <c r="AJ62" s="5"/>
      <c r="AK62" s="5"/>
      <c r="AL62" s="5"/>
      <c r="AM62" s="5"/>
      <c r="AN62" s="5"/>
      <c r="AO62" s="5"/>
      <c r="AP62" s="5"/>
    </row>
    <row r="63" spans="1:42" s="24" customFormat="1" ht="17.25" customHeight="1" x14ac:dyDescent="0.3">
      <c r="A63" s="32"/>
      <c r="B63" s="39" t="s">
        <v>42</v>
      </c>
      <c r="C63" s="33"/>
      <c r="D63" s="40"/>
      <c r="E63" s="40"/>
      <c r="F63" s="42"/>
      <c r="G63" s="38"/>
      <c r="H63" s="40"/>
      <c r="I63" s="40"/>
      <c r="J63" s="42"/>
      <c r="AA63" s="7"/>
      <c r="AB63" s="5"/>
      <c r="AC63" s="5"/>
      <c r="AD63" s="5"/>
      <c r="AE63" s="5"/>
      <c r="AF63" s="5"/>
      <c r="AG63" s="5"/>
      <c r="AH63" s="5"/>
      <c r="AI63" s="5"/>
      <c r="AJ63" s="5"/>
      <c r="AK63" s="5"/>
      <c r="AL63" s="5"/>
      <c r="AM63" s="5"/>
      <c r="AN63" s="5"/>
      <c r="AO63" s="5"/>
      <c r="AP63" s="5"/>
    </row>
    <row r="64" spans="1:42" s="24" customFormat="1" ht="17.25" customHeight="1" x14ac:dyDescent="0.3">
      <c r="A64" s="32"/>
      <c r="B64" s="51" t="s">
        <v>43</v>
      </c>
      <c r="C64" s="33"/>
      <c r="D64" s="121">
        <v>535.1767124484337</v>
      </c>
      <c r="E64" s="121">
        <v>310.76050091000002</v>
      </c>
      <c r="F64" s="121">
        <f t="shared" ref="F64:F66" si="15">E64-D64</f>
        <v>-224.41621153843369</v>
      </c>
      <c r="G64" s="122"/>
      <c r="H64" s="121">
        <v>438.12476820534988</v>
      </c>
      <c r="I64" s="121">
        <v>310.76050091000002</v>
      </c>
      <c r="J64" s="121">
        <f t="shared" ref="J64:J69" si="16">I64-H64</f>
        <v>-127.36426729534986</v>
      </c>
      <c r="AA64" s="7">
        <f>AA58+8</f>
        <v>255</v>
      </c>
      <c r="AB64" s="5"/>
      <c r="AC64" s="5"/>
      <c r="AD64" s="5"/>
      <c r="AE64" s="5"/>
      <c r="AF64" s="5"/>
      <c r="AG64" s="5"/>
      <c r="AH64" s="5"/>
      <c r="AI64" s="5"/>
      <c r="AJ64" s="5"/>
      <c r="AK64" s="5"/>
      <c r="AL64" s="5"/>
      <c r="AM64" s="5"/>
      <c r="AN64" s="5"/>
      <c r="AO64" s="5"/>
      <c r="AP64" s="5"/>
    </row>
    <row r="65" spans="1:42" s="24" customFormat="1" ht="17.25" customHeight="1" x14ac:dyDescent="0.3">
      <c r="A65" s="32"/>
      <c r="B65" s="51" t="s">
        <v>44</v>
      </c>
      <c r="C65" s="33"/>
      <c r="D65" s="121">
        <v>57.105733417294054</v>
      </c>
      <c r="E65" s="121">
        <v>24.142231649999996</v>
      </c>
      <c r="F65" s="121">
        <f t="shared" si="15"/>
        <v>-32.963501767294062</v>
      </c>
      <c r="G65" s="122"/>
      <c r="H65" s="121">
        <v>40.01065228832757</v>
      </c>
      <c r="I65" s="121">
        <v>24.142231649999996</v>
      </c>
      <c r="J65" s="121">
        <f t="shared" si="16"/>
        <v>-15.868420638327574</v>
      </c>
      <c r="AA65" s="7">
        <f>AA64+1</f>
        <v>256</v>
      </c>
      <c r="AB65" s="5"/>
      <c r="AC65" s="5"/>
      <c r="AD65" s="5"/>
      <c r="AE65" s="5"/>
      <c r="AF65" s="5"/>
      <c r="AG65" s="5"/>
      <c r="AH65" s="5"/>
      <c r="AI65" s="5"/>
      <c r="AJ65" s="5"/>
      <c r="AK65" s="5"/>
      <c r="AL65" s="5"/>
      <c r="AM65" s="5"/>
      <c r="AN65" s="5"/>
      <c r="AO65" s="5"/>
      <c r="AP65" s="5"/>
    </row>
    <row r="66" spans="1:42" s="24" customFormat="1" ht="17.25" customHeight="1" x14ac:dyDescent="0.3">
      <c r="A66" s="32"/>
      <c r="B66" s="51" t="s">
        <v>45</v>
      </c>
      <c r="C66" s="33"/>
      <c r="D66" s="121">
        <v>133.70550928298675</v>
      </c>
      <c r="E66" s="121">
        <v>254.91742439999996</v>
      </c>
      <c r="F66" s="121">
        <f t="shared" si="15"/>
        <v>121.21191511701321</v>
      </c>
      <c r="G66" s="122"/>
      <c r="H66" s="121">
        <v>290.98770497042608</v>
      </c>
      <c r="I66" s="121">
        <v>254.91742439999996</v>
      </c>
      <c r="J66" s="121">
        <f t="shared" si="16"/>
        <v>-36.070280570426121</v>
      </c>
      <c r="AA66" s="7">
        <f>AA65+1</f>
        <v>257</v>
      </c>
      <c r="AB66" s="5"/>
      <c r="AC66" s="5"/>
      <c r="AD66" s="5"/>
      <c r="AE66" s="5"/>
      <c r="AF66" s="5"/>
      <c r="AG66" s="5"/>
      <c r="AH66" s="5"/>
      <c r="AI66" s="5"/>
      <c r="AJ66" s="5"/>
      <c r="AK66" s="5"/>
      <c r="AL66" s="5"/>
      <c r="AM66" s="5"/>
      <c r="AN66" s="5"/>
      <c r="AO66" s="5"/>
      <c r="AP66" s="5"/>
    </row>
    <row r="67" spans="1:42" s="24" customFormat="1" ht="17.25" customHeight="1" x14ac:dyDescent="0.3">
      <c r="A67" s="32"/>
      <c r="B67" s="43"/>
      <c r="C67" s="33"/>
      <c r="D67" s="125">
        <f>SUM(D64:D66)</f>
        <v>725.98795514871449</v>
      </c>
      <c r="E67" s="125">
        <f>SUM(E64:E66)</f>
        <v>589.82015695999996</v>
      </c>
      <c r="F67" s="125">
        <f t="shared" ref="F67:F69" si="17">E67-D67</f>
        <v>-136.16779818871453</v>
      </c>
      <c r="G67" s="126"/>
      <c r="H67" s="125">
        <f>SUM(H64:H66)</f>
        <v>769.12312546410351</v>
      </c>
      <c r="I67" s="125">
        <f>SUM(I64:I66)</f>
        <v>589.82015695999996</v>
      </c>
      <c r="J67" s="125">
        <f t="shared" si="16"/>
        <v>-179.30296850410355</v>
      </c>
      <c r="K67" s="25">
        <f>SUM(D67:J67)</f>
        <v>2359.2806278399994</v>
      </c>
      <c r="AA67" s="7"/>
      <c r="AB67" s="5"/>
      <c r="AC67" s="5"/>
      <c r="AD67" s="5"/>
      <c r="AE67" s="5"/>
      <c r="AF67" s="5"/>
      <c r="AG67" s="5"/>
      <c r="AH67" s="5"/>
      <c r="AI67" s="5"/>
      <c r="AJ67" s="5"/>
      <c r="AK67" s="5"/>
      <c r="AL67" s="5"/>
      <c r="AM67" s="5"/>
      <c r="AN67" s="5"/>
      <c r="AO67" s="5"/>
      <c r="AP67" s="5"/>
    </row>
    <row r="68" spans="1:42" s="24" customFormat="1" ht="17.25" customHeight="1" x14ac:dyDescent="0.3">
      <c r="A68" s="32"/>
      <c r="B68" s="43"/>
      <c r="C68" s="33"/>
      <c r="D68" s="127"/>
      <c r="E68" s="127"/>
      <c r="F68" s="127"/>
      <c r="G68" s="126"/>
      <c r="H68" s="127"/>
      <c r="I68" s="127"/>
      <c r="J68" s="127"/>
      <c r="AA68" s="7"/>
      <c r="AB68" s="5"/>
      <c r="AC68" s="5"/>
      <c r="AD68" s="5"/>
      <c r="AE68" s="5"/>
      <c r="AF68" s="5"/>
      <c r="AG68" s="5"/>
      <c r="AH68" s="5"/>
      <c r="AI68" s="5"/>
      <c r="AJ68" s="5"/>
      <c r="AK68" s="5"/>
      <c r="AL68" s="5"/>
      <c r="AM68" s="5"/>
      <c r="AN68" s="5"/>
      <c r="AO68" s="5"/>
      <c r="AP68" s="5"/>
    </row>
    <row r="69" spans="1:42" s="24" customFormat="1" ht="17.25" customHeight="1" x14ac:dyDescent="0.3">
      <c r="A69" s="32"/>
      <c r="B69" s="48" t="s">
        <v>46</v>
      </c>
      <c r="C69" s="33"/>
      <c r="D69" s="128">
        <f>SUM(D67,D61)</f>
        <v>7757.9792469817166</v>
      </c>
      <c r="E69" s="128">
        <f>SUM(E67,E61)</f>
        <v>7124.9629109400003</v>
      </c>
      <c r="F69" s="128">
        <f t="shared" si="17"/>
        <v>-633.01633604171639</v>
      </c>
      <c r="G69" s="126"/>
      <c r="H69" s="128">
        <f>SUM(H67,H61)</f>
        <v>5945.6374441325634</v>
      </c>
      <c r="I69" s="128">
        <f>SUM(I67,I61)</f>
        <v>7124.9629109400003</v>
      </c>
      <c r="J69" s="128">
        <f t="shared" si="16"/>
        <v>1179.3254668074369</v>
      </c>
      <c r="AA69" s="7"/>
      <c r="AB69" s="5"/>
      <c r="AC69" s="5"/>
      <c r="AD69" s="5"/>
      <c r="AE69" s="5"/>
      <c r="AF69" s="5"/>
      <c r="AG69" s="5"/>
      <c r="AH69" s="5"/>
      <c r="AI69" s="5"/>
      <c r="AJ69" s="5"/>
      <c r="AK69" s="5"/>
      <c r="AL69" s="5"/>
      <c r="AM69" s="5"/>
      <c r="AN69" s="5"/>
      <c r="AO69" s="5"/>
      <c r="AP69" s="5"/>
    </row>
    <row r="70" spans="1:42" s="24" customFormat="1" ht="17.25" customHeight="1" x14ac:dyDescent="0.3">
      <c r="A70" s="32"/>
      <c r="B70" s="43"/>
      <c r="C70" s="33"/>
      <c r="D70" s="40"/>
      <c r="E70" s="40"/>
      <c r="F70" s="42"/>
      <c r="G70" s="38"/>
      <c r="H70" s="40"/>
      <c r="I70" s="40"/>
      <c r="J70" s="42"/>
      <c r="AA70" s="7"/>
      <c r="AB70" s="5"/>
      <c r="AC70" s="5"/>
      <c r="AD70" s="5"/>
      <c r="AE70" s="5"/>
      <c r="AF70" s="5"/>
      <c r="AG70" s="5"/>
      <c r="AH70" s="5"/>
      <c r="AI70" s="5"/>
      <c r="AJ70" s="5"/>
      <c r="AK70" s="5"/>
      <c r="AL70" s="5"/>
      <c r="AM70" s="5"/>
      <c r="AN70" s="5"/>
      <c r="AO70" s="5"/>
      <c r="AP70" s="5"/>
    </row>
    <row r="71" spans="1:42" s="24" customFormat="1" ht="17.25" customHeight="1" x14ac:dyDescent="0.3">
      <c r="A71" s="32"/>
      <c r="B71" s="39" t="s">
        <v>47</v>
      </c>
      <c r="C71" s="33"/>
      <c r="D71" s="40"/>
      <c r="E71" s="40"/>
      <c r="F71" s="42"/>
      <c r="G71" s="38"/>
      <c r="H71" s="40"/>
      <c r="I71" s="40"/>
      <c r="J71" s="42"/>
      <c r="AA71" s="7"/>
      <c r="AB71" s="5"/>
      <c r="AC71" s="5"/>
      <c r="AD71" s="5"/>
      <c r="AE71" s="5"/>
      <c r="AF71" s="5"/>
      <c r="AG71" s="5"/>
      <c r="AH71" s="5"/>
      <c r="AI71" s="5"/>
      <c r="AJ71" s="5"/>
      <c r="AK71" s="5"/>
      <c r="AL71" s="5"/>
      <c r="AM71" s="5"/>
      <c r="AN71" s="5"/>
      <c r="AO71" s="5"/>
      <c r="AP71" s="5"/>
    </row>
    <row r="72" spans="1:42" s="24" customFormat="1" ht="17.25" customHeight="1" x14ac:dyDescent="0.3">
      <c r="A72" s="32"/>
      <c r="B72" s="51" t="s">
        <v>48</v>
      </c>
      <c r="C72" s="33"/>
      <c r="D72" s="121">
        <v>790.35740783038784</v>
      </c>
      <c r="E72" s="121">
        <v>470.70046614000006</v>
      </c>
      <c r="F72" s="121">
        <f>E72-D72</f>
        <v>-319.65694169038778</v>
      </c>
      <c r="G72" s="122"/>
      <c r="H72" s="121">
        <v>159.34628340199995</v>
      </c>
      <c r="I72" s="121">
        <v>470.70046614000006</v>
      </c>
      <c r="J72" s="121">
        <f>I72-H72</f>
        <v>311.35418273800008</v>
      </c>
      <c r="AA72" s="7">
        <f>AA66+5</f>
        <v>262</v>
      </c>
      <c r="AB72" s="5"/>
      <c r="AC72" s="5"/>
      <c r="AD72" s="5"/>
      <c r="AE72" s="5"/>
      <c r="AF72" s="5"/>
      <c r="AG72" s="5"/>
      <c r="AH72" s="5"/>
      <c r="AI72" s="5"/>
      <c r="AJ72" s="5"/>
      <c r="AK72" s="5"/>
      <c r="AL72" s="5"/>
      <c r="AM72" s="5"/>
      <c r="AN72" s="5"/>
      <c r="AO72" s="5"/>
      <c r="AP72" s="5"/>
    </row>
    <row r="73" spans="1:42" s="24" customFormat="1" ht="17.25" customHeight="1" x14ac:dyDescent="0.3">
      <c r="A73" s="32"/>
      <c r="B73" s="33"/>
      <c r="C73" s="33"/>
      <c r="D73" s="125">
        <f>SUM(D72)</f>
        <v>790.35740783038784</v>
      </c>
      <c r="E73" s="125">
        <f>SUM(E72)</f>
        <v>470.70046614000006</v>
      </c>
      <c r="F73" s="125">
        <f>E73-D73</f>
        <v>-319.65694169038778</v>
      </c>
      <c r="G73" s="126"/>
      <c r="H73" s="125">
        <f>SUM(H72)</f>
        <v>159.34628340199995</v>
      </c>
      <c r="I73" s="125">
        <f>SUM(I72)</f>
        <v>470.70046614000006</v>
      </c>
      <c r="J73" s="125">
        <f>I73-H73</f>
        <v>311.35418273800008</v>
      </c>
      <c r="AA73" s="7"/>
      <c r="AB73" s="5"/>
      <c r="AC73" s="5"/>
      <c r="AD73" s="5"/>
      <c r="AE73" s="5"/>
      <c r="AF73" s="5"/>
      <c r="AG73" s="5"/>
      <c r="AH73" s="5"/>
      <c r="AI73" s="5"/>
      <c r="AJ73" s="5"/>
      <c r="AK73" s="5"/>
      <c r="AL73" s="5"/>
      <c r="AM73" s="5"/>
      <c r="AN73" s="5"/>
      <c r="AO73" s="5"/>
      <c r="AP73" s="5"/>
    </row>
    <row r="74" spans="1:42" s="24" customFormat="1" ht="17.25" customHeight="1" x14ac:dyDescent="0.3">
      <c r="A74" s="32"/>
      <c r="B74" s="33"/>
      <c r="C74" s="33"/>
      <c r="D74" s="127"/>
      <c r="E74" s="127"/>
      <c r="F74" s="127"/>
      <c r="G74" s="126"/>
      <c r="H74" s="127"/>
      <c r="I74" s="127"/>
      <c r="J74" s="127"/>
      <c r="AA74"/>
      <c r="AB74"/>
      <c r="AC74"/>
      <c r="AD74"/>
      <c r="AE74"/>
      <c r="AF74"/>
      <c r="AG74"/>
      <c r="AH74"/>
      <c r="AI74"/>
      <c r="AJ74"/>
      <c r="AK74"/>
      <c r="AL74"/>
      <c r="AM74"/>
      <c r="AN74"/>
      <c r="AO74"/>
      <c r="AP74"/>
    </row>
    <row r="75" spans="1:42" s="27" customFormat="1" ht="18" customHeight="1" x14ac:dyDescent="0.25">
      <c r="A75" s="49"/>
      <c r="B75" s="50" t="s">
        <v>49</v>
      </c>
      <c r="C75" s="50"/>
      <c r="D75" s="129">
        <f>SUM(D73,D69)</f>
        <v>8548.3366548121048</v>
      </c>
      <c r="E75" s="129">
        <f>SUM(E73,E69)</f>
        <v>7595.6633770799999</v>
      </c>
      <c r="F75" s="130">
        <f>E75-D75</f>
        <v>-952.67327773210491</v>
      </c>
      <c r="G75" s="131"/>
      <c r="H75" s="129">
        <f>SUM(H73,H69)</f>
        <v>6104.9837275345635</v>
      </c>
      <c r="I75" s="129">
        <f>SUM(I73,I69)</f>
        <v>7595.6633770799999</v>
      </c>
      <c r="J75" s="130">
        <f>I75-H75</f>
        <v>1490.6796495454364</v>
      </c>
      <c r="K75" s="24"/>
      <c r="L75" s="24"/>
      <c r="AA75" s="2"/>
      <c r="AB75" s="2"/>
      <c r="AC75" s="2"/>
      <c r="AD75" s="2"/>
      <c r="AE75" s="2"/>
      <c r="AF75" s="2"/>
      <c r="AG75" s="2"/>
      <c r="AH75" s="2"/>
      <c r="AI75" s="2"/>
      <c r="AJ75" s="2"/>
      <c r="AK75" s="2"/>
      <c r="AL75" s="2"/>
      <c r="AM75" s="2"/>
      <c r="AN75" s="2"/>
      <c r="AO75" s="2"/>
      <c r="AP75" s="2"/>
    </row>
    <row r="76" spans="1:42" ht="18.75" x14ac:dyDescent="0.3">
      <c r="A76" s="1"/>
      <c r="B76" s="1"/>
      <c r="C76" s="1"/>
      <c r="D76" s="1"/>
      <c r="E76" s="1"/>
      <c r="F76" s="1"/>
      <c r="G76" s="1"/>
      <c r="H76" s="1"/>
      <c r="I76" s="1"/>
      <c r="J76" s="1"/>
    </row>
    <row r="78" spans="1:42" x14ac:dyDescent="0.25">
      <c r="D78" s="4"/>
      <c r="H78" s="4"/>
    </row>
    <row r="79" spans="1:42" x14ac:dyDescent="0.25">
      <c r="H79" s="4"/>
    </row>
  </sheetData>
  <mergeCells count="14">
    <mergeCell ref="A1:K1"/>
    <mergeCell ref="A2:J2"/>
    <mergeCell ref="AA2:AP2"/>
    <mergeCell ref="A3:K3"/>
    <mergeCell ref="A4:K4"/>
    <mergeCell ref="AC4:AP4"/>
    <mergeCell ref="A5:K5"/>
    <mergeCell ref="AC5:AN5"/>
    <mergeCell ref="D8:F8"/>
    <mergeCell ref="H8:J8"/>
    <mergeCell ref="E9:E10"/>
    <mergeCell ref="F9:F10"/>
    <mergeCell ref="I9:I10"/>
    <mergeCell ref="J9:J10"/>
  </mergeCells>
  <printOptions horizontalCentered="1"/>
  <pageMargins left="0.7" right="0.7" top="0.75" bottom="0.75" header="0.3" footer="0.3"/>
  <pageSetup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Button 1">
              <controlPr defaultSize="0" print="0" autoFill="0" autoPict="0" macro="[0]!Macro1">
                <anchor moveWithCells="1" sizeWithCells="1">
                  <from>
                    <xdr:col>12</xdr:col>
                    <xdr:colOff>342900</xdr:colOff>
                    <xdr:row>0</xdr:row>
                    <xdr:rowOff>266700</xdr:rowOff>
                  </from>
                  <to>
                    <xdr:col>16</xdr:col>
                    <xdr:colOff>361950</xdr:colOff>
                    <xdr:row>3</xdr:row>
                    <xdr:rowOff>85725</xdr:rowOff>
                  </to>
                </anchor>
              </controlPr>
            </control>
          </mc:Choice>
        </mc:AlternateContent>
        <mc:AlternateContent xmlns:mc="http://schemas.openxmlformats.org/markup-compatibility/2006">
          <mc:Choice Requires="x14">
            <control shapeId="24578" r:id="rId5" name="Button 2">
              <controlPr defaultSize="0" print="0" autoFill="0" autoPict="0" macro="[0]!Macro4">
                <anchor moveWithCells="1" sizeWithCells="1">
                  <from>
                    <xdr:col>12</xdr:col>
                    <xdr:colOff>352425</xdr:colOff>
                    <xdr:row>4</xdr:row>
                    <xdr:rowOff>95250</xdr:rowOff>
                  </from>
                  <to>
                    <xdr:col>16</xdr:col>
                    <xdr:colOff>381000</xdr:colOff>
                    <xdr:row>7</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CA525-F6FB-437C-B929-8254715B0B5B}">
  <sheetPr codeName="Sheet10">
    <tabColor theme="5" tint="-0.499984740745262"/>
  </sheetPr>
  <dimension ref="A1:R82"/>
  <sheetViews>
    <sheetView view="pageBreakPreview" topLeftCell="A71" zoomScaleNormal="80" zoomScaleSheetLayoutView="100" workbookViewId="0">
      <selection activeCell="F50" sqref="F50"/>
    </sheetView>
  </sheetViews>
  <sheetFormatPr defaultRowHeight="15" x14ac:dyDescent="0.25"/>
  <cols>
    <col min="1" max="1" width="66.140625" customWidth="1"/>
    <col min="2" max="2" width="11.28515625" customWidth="1"/>
    <col min="3" max="3" width="2.28515625" customWidth="1"/>
    <col min="4" max="4" width="10.7109375" customWidth="1"/>
    <col min="5" max="5" width="2.5703125" customWidth="1"/>
    <col min="6" max="6" width="103.5703125" customWidth="1"/>
    <col min="7" max="7" width="3.7109375" customWidth="1"/>
    <col min="8" max="9" width="17.5703125" customWidth="1"/>
    <col min="10" max="10" width="12.42578125" hidden="1" customWidth="1"/>
    <col min="11" max="11" width="21.28515625" style="174" hidden="1" customWidth="1"/>
  </cols>
  <sheetData>
    <row r="1" spans="1:11" ht="28.5" x14ac:dyDescent="0.45">
      <c r="A1" s="203" t="s">
        <v>0</v>
      </c>
      <c r="B1" s="203"/>
      <c r="C1" s="203"/>
      <c r="D1" s="203"/>
      <c r="E1" s="203"/>
      <c r="F1" s="203"/>
    </row>
    <row r="2" spans="1:11" ht="22.5" customHeight="1" x14ac:dyDescent="0.4">
      <c r="A2" s="204" t="s">
        <v>167</v>
      </c>
      <c r="B2" s="204"/>
      <c r="C2" s="204"/>
      <c r="D2" s="204"/>
      <c r="E2" s="204"/>
      <c r="F2" s="204"/>
    </row>
    <row r="3" spans="1:11" ht="22.5" customHeight="1" x14ac:dyDescent="0.35">
      <c r="A3" s="208" t="s">
        <v>79</v>
      </c>
      <c r="B3" s="208"/>
      <c r="C3" s="208"/>
      <c r="D3" s="208"/>
      <c r="E3" s="208"/>
      <c r="F3" s="208"/>
    </row>
    <row r="4" spans="1:11" ht="22.5" customHeight="1" x14ac:dyDescent="0.35">
      <c r="A4" s="231" t="s">
        <v>88</v>
      </c>
      <c r="B4" s="231"/>
      <c r="C4" s="231"/>
      <c r="D4" s="231"/>
      <c r="E4" s="231"/>
      <c r="F4" s="231"/>
    </row>
    <row r="5" spans="1:11" ht="19.5" customHeight="1" x14ac:dyDescent="0.25">
      <c r="A5" s="230" t="s">
        <v>8</v>
      </c>
      <c r="B5" s="230"/>
      <c r="C5" s="230"/>
      <c r="D5" s="230"/>
      <c r="E5" s="230"/>
      <c r="F5" s="230"/>
    </row>
    <row r="6" spans="1:11" ht="15" customHeight="1" x14ac:dyDescent="0.25">
      <c r="A6" s="230"/>
      <c r="B6" s="230"/>
      <c r="C6" s="230"/>
      <c r="D6" s="230"/>
      <c r="E6" s="230"/>
      <c r="F6" s="230"/>
    </row>
    <row r="7" spans="1:11" ht="30.75" hidden="1" customHeight="1" x14ac:dyDescent="0.35">
      <c r="A7" s="207" t="s">
        <v>169</v>
      </c>
      <c r="B7" s="207"/>
      <c r="C7" s="207"/>
      <c r="D7" s="207"/>
      <c r="E7" s="207"/>
      <c r="F7" s="207"/>
    </row>
    <row r="8" spans="1:11" ht="12" hidden="1" customHeight="1" thickBot="1" x14ac:dyDescent="0.3"/>
    <row r="9" spans="1:11" ht="17.25" hidden="1" customHeight="1" x14ac:dyDescent="0.25">
      <c r="A9" s="226" t="s">
        <v>81</v>
      </c>
      <c r="B9" s="222" t="s">
        <v>84</v>
      </c>
      <c r="C9" s="223"/>
      <c r="D9" s="218" t="s">
        <v>82</v>
      </c>
      <c r="E9" s="219"/>
      <c r="F9" s="212" t="s">
        <v>83</v>
      </c>
      <c r="J9" s="98" t="s">
        <v>87</v>
      </c>
      <c r="K9" s="102" t="s">
        <v>87</v>
      </c>
    </row>
    <row r="10" spans="1:11" ht="17.25" hidden="1" customHeight="1" x14ac:dyDescent="0.25">
      <c r="A10" s="227"/>
      <c r="B10" s="224"/>
      <c r="C10" s="225"/>
      <c r="D10" s="220"/>
      <c r="E10" s="221"/>
      <c r="F10" s="213"/>
      <c r="J10" s="99" t="s">
        <v>72</v>
      </c>
      <c r="K10" s="103" t="s">
        <v>72</v>
      </c>
    </row>
    <row r="11" spans="1:11" ht="15" hidden="1" customHeight="1" x14ac:dyDescent="0.25">
      <c r="A11" s="95"/>
      <c r="B11" s="216"/>
      <c r="C11" s="217"/>
      <c r="D11" s="214"/>
      <c r="E11" s="215"/>
      <c r="F11" s="96"/>
      <c r="J11" s="100"/>
      <c r="K11" s="106"/>
    </row>
    <row r="12" spans="1:11" s="93" customFormat="1" ht="30" hidden="1" customHeight="1" x14ac:dyDescent="0.25">
      <c r="A12" s="97" t="s">
        <v>5</v>
      </c>
      <c r="B12" s="135">
        <v>-1.7960701643460197E-4</v>
      </c>
      <c r="C12" s="137"/>
      <c r="D12" s="115">
        <v>-8.3791494480175994E-8</v>
      </c>
      <c r="E12" s="116"/>
      <c r="F12" s="104"/>
      <c r="J12" s="101">
        <f>IF(EXACT(A12,'DEC Cons Subsidies-ACCRUAL'!$B$13)=TRUE,IF(ISERROR('DEC Cons Subsidies-ACCRUAL'!$F13/'DEC Cons Subsidies-ACCRUAL'!$D13),"NO VAR",'DEC Cons Subsidies-ACCRUAL'!$F13/'DEC Cons Subsidies-ACCRUAL'!$D13))</f>
        <v>-8.3791494480175994E-8</v>
      </c>
      <c r="K12" s="107" t="str">
        <f t="shared" ref="K12:K43" si="0">IF(J12="NO VAR","NO VAR",(IF(J12=FALSE,"INCORRECT LINE BEING PICKED UP","OK")))</f>
        <v>OK</v>
      </c>
    </row>
    <row r="13" spans="1:11" s="93" customFormat="1" ht="30" hidden="1" customHeight="1" x14ac:dyDescent="0.25">
      <c r="A13" s="97" t="s">
        <v>6</v>
      </c>
      <c r="B13" s="135">
        <v>-133.68394964172052</v>
      </c>
      <c r="C13" s="137"/>
      <c r="D13" s="115">
        <v>-0.20983373462153487</v>
      </c>
      <c r="E13" s="116"/>
      <c r="F13" s="104"/>
      <c r="J13" s="101">
        <f>IF(EXACT(A13,'DEC Cons Subsidies-ACCRUAL'!$B$14)=TRUE,IF(ISERROR('DEC Cons Subsidies-ACCRUAL'!$F14/'DEC Cons Subsidies-ACCRUAL'!$D14),"NO VAR",'DEC Cons Subsidies-ACCRUAL'!$F14/'DEC Cons Subsidies-ACCRUAL'!$D14))</f>
        <v>-0.20983373462153487</v>
      </c>
      <c r="K13" s="107" t="str">
        <f t="shared" si="0"/>
        <v>OK</v>
      </c>
    </row>
    <row r="14" spans="1:11" s="93" customFormat="1" ht="30" hidden="1" customHeight="1" x14ac:dyDescent="0.25">
      <c r="A14" s="97" t="s">
        <v>85</v>
      </c>
      <c r="B14" s="135">
        <v>-20.258652179697549</v>
      </c>
      <c r="C14" s="137"/>
      <c r="D14" s="115">
        <v>-6.2670012334590824E-2</v>
      </c>
      <c r="E14" s="116"/>
      <c r="F14" s="104"/>
      <c r="J14" s="101">
        <f>IF(EXACT(A14,'DEC Cons Subsidies-ACCRUAL'!$B$15)=TRUE,IF(ISERROR('DEC Cons Subsidies-ACCRUAL'!$F15/'DEC Cons Subsidies-ACCRUAL'!$D15),"NO VAR",'DEC Cons Subsidies-ACCRUAL'!$F15/'DEC Cons Subsidies-ACCRUAL'!$D15))</f>
        <v>-6.2670012334590824E-2</v>
      </c>
      <c r="K14" s="107" t="str">
        <f t="shared" si="0"/>
        <v>OK</v>
      </c>
    </row>
    <row r="15" spans="1:11" s="93" customFormat="1" ht="30" hidden="1" customHeight="1" x14ac:dyDescent="0.25">
      <c r="A15" s="97" t="s">
        <v>86</v>
      </c>
      <c r="B15" s="135">
        <v>25.670492494365476</v>
      </c>
      <c r="C15" s="137"/>
      <c r="D15" s="115">
        <v>0.18982867335201803</v>
      </c>
      <c r="E15" s="116"/>
      <c r="F15" s="104"/>
      <c r="J15" s="101">
        <f>IF(EXACT(A15,'DEC Cons Subsidies-ACCRUAL'!$B$16)=TRUE,IF(ISERROR('DEC Cons Subsidies-ACCRUAL'!$F16/'DEC Cons Subsidies-ACCRUAL'!$D16),"NO VAR",'DEC Cons Subsidies-ACCRUAL'!$F16/'DEC Cons Subsidies-ACCRUAL'!$D16))</f>
        <v>0.18982867335201803</v>
      </c>
      <c r="K15" s="107" t="str">
        <f t="shared" si="0"/>
        <v>OK</v>
      </c>
    </row>
    <row r="16" spans="1:11" s="93" customFormat="1" ht="30" hidden="1" customHeight="1" x14ac:dyDescent="0.25">
      <c r="A16" s="97" t="s">
        <v>9</v>
      </c>
      <c r="B16" s="135">
        <v>11.470297342917037</v>
      </c>
      <c r="C16" s="137"/>
      <c r="D16" s="115" t="s">
        <v>174</v>
      </c>
      <c r="E16" s="116"/>
      <c r="F16" s="104"/>
      <c r="J16" s="101">
        <f>IF(EXACT(A16,'DEC Cons Subsidies-ACCRUAL'!$B$17)=TRUE,IF(ISERROR('DEC Cons Subsidies-ACCRUAL'!$F17/'DEC Cons Subsidies-ACCRUAL'!$D17),"NO VAR",'DEC Cons Subsidies-ACCRUAL'!$F17/'DEC Cons Subsidies-ACCRUAL'!$D17))</f>
        <v>-1.0375659503753409</v>
      </c>
      <c r="K16" s="107" t="str">
        <f t="shared" si="0"/>
        <v>OK</v>
      </c>
    </row>
    <row r="17" spans="1:12" s="93" customFormat="1" ht="30" hidden="1" customHeight="1" x14ac:dyDescent="0.25">
      <c r="A17" s="97" t="s">
        <v>10</v>
      </c>
      <c r="B17" s="135">
        <v>-284.40677360616883</v>
      </c>
      <c r="C17" s="137"/>
      <c r="D17" s="115">
        <v>-0.44639988728899682</v>
      </c>
      <c r="E17" s="116"/>
      <c r="F17" s="104"/>
      <c r="J17" s="101">
        <f>IF(EXACT(A17,'DEC Cons Subsidies-ACCRUAL'!$B$18)=TRUE,IF(ISERROR('DEC Cons Subsidies-ACCRUAL'!$F18/'DEC Cons Subsidies-ACCRUAL'!$D18),"NO VAR",'DEC Cons Subsidies-ACCRUAL'!$F18/'DEC Cons Subsidies-ACCRUAL'!$D18))</f>
        <v>-0.44639988728899682</v>
      </c>
      <c r="K17" s="107" t="str">
        <f t="shared" si="0"/>
        <v>OK</v>
      </c>
    </row>
    <row r="18" spans="1:12" s="93" customFormat="1" ht="30" hidden="1" customHeight="1" x14ac:dyDescent="0.25">
      <c r="A18" s="97" t="s">
        <v>13</v>
      </c>
      <c r="B18" s="135">
        <v>-105.39492927843048</v>
      </c>
      <c r="C18" s="137"/>
      <c r="D18" s="115">
        <v>-6.4585590416762678E-2</v>
      </c>
      <c r="E18" s="116"/>
      <c r="F18" s="104"/>
      <c r="J18" s="101">
        <f>IF(EXACT(A18,'DEC Cons Subsidies-ACCRUAL'!$B$23)=TRUE,IF(ISERROR('DEC Cons Subsidies-ACCRUAL'!$F23/'DEC Cons Subsidies-ACCRUAL'!$D23),"NO VAR",'DEC Cons Subsidies-ACCRUAL'!$F23/'DEC Cons Subsidies-ACCRUAL'!$D23))</f>
        <v>-6.4585590416762678E-2</v>
      </c>
      <c r="K18" s="107" t="str">
        <f t="shared" si="0"/>
        <v>OK</v>
      </c>
    </row>
    <row r="19" spans="1:12" s="93" customFormat="1" ht="30" hidden="1" customHeight="1" x14ac:dyDescent="0.25">
      <c r="A19" s="97" t="s">
        <v>14</v>
      </c>
      <c r="B19" s="135">
        <v>-48.850000000000023</v>
      </c>
      <c r="C19" s="137"/>
      <c r="D19" s="115">
        <v>-0.20000000000000009</v>
      </c>
      <c r="E19" s="116"/>
      <c r="F19" s="104"/>
      <c r="J19" s="101">
        <f>IF(EXACT(A19,'DEC Cons Subsidies-ACCRUAL'!$B$24)=TRUE,IF(ISERROR('DEC Cons Subsidies-ACCRUAL'!$F24/'DEC Cons Subsidies-ACCRUAL'!$D24),"NO VAR",'DEC Cons Subsidies-ACCRUAL'!$F24/'DEC Cons Subsidies-ACCRUAL'!$D24))</f>
        <v>-0.20000000000000009</v>
      </c>
      <c r="K19" s="107" t="str">
        <f t="shared" si="0"/>
        <v>OK</v>
      </c>
    </row>
    <row r="20" spans="1:12" s="93" customFormat="1" ht="30" hidden="1" customHeight="1" x14ac:dyDescent="0.25">
      <c r="A20" s="97" t="s">
        <v>15</v>
      </c>
      <c r="B20" s="135">
        <v>-99.307058840170953</v>
      </c>
      <c r="C20" s="137"/>
      <c r="D20" s="115">
        <v>-0.31211462102820492</v>
      </c>
      <c r="E20" s="116"/>
      <c r="F20" s="104"/>
      <c r="J20" s="101">
        <f>IF(EXACT(A20,'DEC Cons Subsidies-ACCRUAL'!$B$25)=TRUE,IF(ISERROR('DEC Cons Subsidies-ACCRUAL'!$F25/'DEC Cons Subsidies-ACCRUAL'!$D25),"NO VAR",'DEC Cons Subsidies-ACCRUAL'!$F25/'DEC Cons Subsidies-ACCRUAL'!$D25))</f>
        <v>-0.31211462102820492</v>
      </c>
      <c r="K20" s="107" t="str">
        <f t="shared" si="0"/>
        <v>OK</v>
      </c>
    </row>
    <row r="21" spans="1:12" s="93" customFormat="1" ht="30" hidden="1" customHeight="1" x14ac:dyDescent="0.25">
      <c r="A21" s="97" t="s">
        <v>20</v>
      </c>
      <c r="B21" s="136">
        <v>-78.884743020000002</v>
      </c>
      <c r="C21" s="137"/>
      <c r="D21" s="115">
        <v>-0.26207555820598005</v>
      </c>
      <c r="E21" s="116"/>
      <c r="F21" s="104"/>
      <c r="J21" s="101">
        <f>IF(EXACT(A21,'DEC Cons Subsidies-ACCRUAL'!$B$31)=TRUE,IF(ISERROR('DEC Cons Subsidies-ACCRUAL'!$F31/'DEC Cons Subsidies-ACCRUAL'!$D31),"NO VAR",'DEC Cons Subsidies-ACCRUAL'!$F31/'DEC Cons Subsidies-ACCRUAL'!$D31))</f>
        <v>-0.26207555820598005</v>
      </c>
      <c r="K21" s="107" t="str">
        <f t="shared" si="0"/>
        <v>OK</v>
      </c>
    </row>
    <row r="22" spans="1:12" s="93" customFormat="1" ht="30" hidden="1" customHeight="1" x14ac:dyDescent="0.25">
      <c r="A22" s="97" t="s">
        <v>21</v>
      </c>
      <c r="B22" s="136">
        <v>-50</v>
      </c>
      <c r="C22" s="137"/>
      <c r="D22" s="115">
        <v>-1</v>
      </c>
      <c r="E22" s="116"/>
      <c r="F22" s="104"/>
      <c r="J22" s="101">
        <f>IF(EXACT(A22,'DEC Cons Subsidies-ACCRUAL'!$B$32)=TRUE,IF(ISERROR('DEC Cons Subsidies-ACCRUAL'!$F32/'DEC Cons Subsidies-ACCRUAL'!$D32),"NO VAR",'DEC Cons Subsidies-ACCRUAL'!$F32/'DEC Cons Subsidies-ACCRUAL'!$D32))</f>
        <v>-1</v>
      </c>
      <c r="K22" s="107" t="str">
        <f t="shared" si="0"/>
        <v>OK</v>
      </c>
    </row>
    <row r="23" spans="1:12" s="93" customFormat="1" ht="30" hidden="1" customHeight="1" x14ac:dyDescent="0.25">
      <c r="A23" s="97" t="s">
        <v>22</v>
      </c>
      <c r="B23" s="136">
        <v>50</v>
      </c>
      <c r="C23" s="137"/>
      <c r="D23" s="115">
        <v>-1</v>
      </c>
      <c r="E23" s="116"/>
      <c r="F23" s="104"/>
      <c r="J23" s="101">
        <f>IF(EXACT(A23,'DEC Cons Subsidies-ACCRUAL'!$B$33)=TRUE,IF(ISERROR('DEC Cons Subsidies-ACCRUAL'!$F33/'DEC Cons Subsidies-ACCRUAL'!$D33),"NO VAR",'DEC Cons Subsidies-ACCRUAL'!$F33/'DEC Cons Subsidies-ACCRUAL'!$D33))</f>
        <v>-1</v>
      </c>
      <c r="K23" s="107" t="str">
        <f>IF(J26="NO VAR","NO VAR",(IF(J26=FALSE,"INCORRECT LINE BEING PICKED UP","OK")))</f>
        <v>NO VAR</v>
      </c>
      <c r="L23" s="101"/>
    </row>
    <row r="24" spans="1:12" s="93" customFormat="1" ht="30" hidden="1" customHeight="1" x14ac:dyDescent="0.25">
      <c r="A24" s="97" t="s">
        <v>23</v>
      </c>
      <c r="B24" s="136">
        <v>-82.865401629999994</v>
      </c>
      <c r="C24" s="137"/>
      <c r="D24" s="115">
        <v>-0.98649287654761897</v>
      </c>
      <c r="E24" s="116"/>
      <c r="F24" s="104"/>
      <c r="J24" s="101">
        <f>IF(EXACT(A24,'DEC Cons Subsidies-ACCRUAL'!$B$34)=TRUE,IF(ISERROR('DEC Cons Subsidies-ACCRUAL'!$F34/'DEC Cons Subsidies-ACCRUAL'!$D34),"NO VAR",'DEC Cons Subsidies-ACCRUAL'!$F34/'DEC Cons Subsidies-ACCRUAL'!$D34))</f>
        <v>-0.98649287654761897</v>
      </c>
      <c r="K24" s="107" t="str">
        <f t="shared" si="0"/>
        <v>OK</v>
      </c>
    </row>
    <row r="25" spans="1:12" s="93" customFormat="1" ht="30" hidden="1" customHeight="1" x14ac:dyDescent="0.25">
      <c r="A25" s="97" t="s">
        <v>24</v>
      </c>
      <c r="B25" s="136">
        <v>0</v>
      </c>
      <c r="C25" s="137"/>
      <c r="D25" s="115" t="s">
        <v>175</v>
      </c>
      <c r="E25" s="116"/>
      <c r="F25" s="104"/>
      <c r="J25" s="101" t="str">
        <f>IF(EXACT(A25,'DEC Cons Subsidies-ACCRUAL'!$B$35)=TRUE,IF(ISERROR('DEC Cons Subsidies-ACCRUAL'!$F35/'DEC Cons Subsidies-ACCRUAL'!$D35),"NO VAR",'DEC Cons Subsidies-ACCRUAL'!$F35/'DEC Cons Subsidies-ACCRUAL'!$D35))</f>
        <v>NO VAR</v>
      </c>
      <c r="K25" s="107" t="str">
        <f t="shared" si="0"/>
        <v>NO VAR</v>
      </c>
    </row>
    <row r="26" spans="1:12" s="93" customFormat="1" ht="30" hidden="1" customHeight="1" x14ac:dyDescent="0.25">
      <c r="A26" s="97" t="s">
        <v>18</v>
      </c>
      <c r="B26" s="136">
        <v>0</v>
      </c>
      <c r="C26" s="137"/>
      <c r="D26" s="115" t="s">
        <v>175</v>
      </c>
      <c r="E26" s="116"/>
      <c r="F26" s="104"/>
      <c r="J26" s="101" t="str">
        <f>IF(EXACT(A26,'DEC Cons Subsidies-ACCRUAL'!$B$37)=TRUE,IF(ISERROR('DEC Cons Subsidies-ACCRUAL'!$F37/'DEC Cons Subsidies-ACCRUAL'!$D37),"NO VAR",'DEC Cons Subsidies-ACCRUAL'!$F37/'DEC Cons Subsidies-ACCRUAL'!$D37))</f>
        <v>NO VAR</v>
      </c>
      <c r="K26" s="107" t="str">
        <f t="shared" si="0"/>
        <v>NO VAR</v>
      </c>
    </row>
    <row r="27" spans="1:12" s="93" customFormat="1" ht="30" hidden="1" customHeight="1" x14ac:dyDescent="0.25">
      <c r="A27" s="97" t="s">
        <v>26</v>
      </c>
      <c r="B27" s="136">
        <v>-212.82481443</v>
      </c>
      <c r="C27" s="137"/>
      <c r="D27" s="115">
        <v>-0.56981593136853292</v>
      </c>
      <c r="E27" s="116"/>
      <c r="F27" s="104"/>
      <c r="J27" s="101">
        <f>IF(EXACT(A27,'DEC Cons Subsidies-ACCRUAL'!$B$38)=TRUE,IF(ISERROR('DEC Cons Subsidies-ACCRUAL'!$F38/'DEC Cons Subsidies-ACCRUAL'!$D38),"NO VAR",'DEC Cons Subsidies-ACCRUAL'!$F38/'DEC Cons Subsidies-ACCRUAL'!$D38))</f>
        <v>-0.56981593136853292</v>
      </c>
      <c r="K27" s="107" t="str">
        <f t="shared" si="0"/>
        <v>OK</v>
      </c>
    </row>
    <row r="28" spans="1:12" s="93" customFormat="1" ht="30" hidden="1" customHeight="1" x14ac:dyDescent="0.25">
      <c r="A28" s="97" t="s">
        <v>27</v>
      </c>
      <c r="B28" s="136">
        <v>-22.499235376666945</v>
      </c>
      <c r="C28" s="137"/>
      <c r="D28" s="115">
        <v>-7.9643526622230038E-2</v>
      </c>
      <c r="E28" s="116"/>
      <c r="F28" s="104"/>
      <c r="J28" s="101">
        <f>IF(EXACT(A28,'DEC Cons Subsidies-ACCRUAL'!$B$39)=TRUE,IF(ISERROR('DEC Cons Subsidies-ACCRUAL'!$F39/'DEC Cons Subsidies-ACCRUAL'!$D39),"NO VAR",'DEC Cons Subsidies-ACCRUAL'!$F39/'DEC Cons Subsidies-ACCRUAL'!$D39))</f>
        <v>-7.9643526622230038E-2</v>
      </c>
      <c r="K28" s="107" t="str">
        <f t="shared" si="0"/>
        <v>OK</v>
      </c>
    </row>
    <row r="29" spans="1:12" s="93" customFormat="1" ht="30" hidden="1" customHeight="1" x14ac:dyDescent="0.25">
      <c r="A29" s="97" t="s">
        <v>28</v>
      </c>
      <c r="B29" s="136">
        <v>559.96470752000005</v>
      </c>
      <c r="C29" s="137"/>
      <c r="D29" s="115">
        <v>-0.89642959638261033</v>
      </c>
      <c r="E29" s="116"/>
      <c r="F29" s="104"/>
      <c r="J29" s="101">
        <f>IF(EXACT(A29,'DEC Cons Subsidies-ACCRUAL'!$B$40)=TRUE,IF(ISERROR('DEC Cons Subsidies-ACCRUAL'!$F40/'DEC Cons Subsidies-ACCRUAL'!$D40),"NO VAR",'DEC Cons Subsidies-ACCRUAL'!$F40/'DEC Cons Subsidies-ACCRUAL'!$D40))</f>
        <v>-0.89642959638261033</v>
      </c>
      <c r="K29" s="107" t="str">
        <f t="shared" si="0"/>
        <v>OK</v>
      </c>
    </row>
    <row r="30" spans="1:12" s="93" customFormat="1" ht="30" hidden="1" customHeight="1" x14ac:dyDescent="0.25">
      <c r="A30" s="97" t="s">
        <v>30</v>
      </c>
      <c r="B30" s="136">
        <v>0</v>
      </c>
      <c r="C30" s="138"/>
      <c r="D30" s="115" t="s">
        <v>175</v>
      </c>
      <c r="E30" s="116"/>
      <c r="F30" s="105"/>
      <c r="J30" s="101">
        <f>IF(EXACT(A30,'DEC Cons Subsidies-ACCRUAL'!$B$44)=TRUE,IF(ISERROR('DEC Cons Subsidies-ACCRUAL'!$F44/'DEC Cons Subsidies-ACCRUAL'!$D44),"NO VAR",'DEC Cons Subsidies-ACCRUAL'!$F44/'DEC Cons Subsidies-ACCRUAL'!$D44))</f>
        <v>0</v>
      </c>
      <c r="K30" s="107" t="str">
        <f t="shared" si="0"/>
        <v>OK</v>
      </c>
    </row>
    <row r="31" spans="1:12" s="93" customFormat="1" ht="30" hidden="1" customHeight="1" x14ac:dyDescent="0.25">
      <c r="A31" s="97" t="s">
        <v>32</v>
      </c>
      <c r="B31" s="136">
        <v>0</v>
      </c>
      <c r="C31" s="138"/>
      <c r="D31" s="115" t="s">
        <v>175</v>
      </c>
      <c r="E31" s="116"/>
      <c r="F31" s="105"/>
      <c r="J31" s="101">
        <f>IF(EXACT(A31,'DEC Cons Subsidies-ACCRUAL'!$B$50)=TRUE,IF(ISERROR('DEC Cons Subsidies-ACCRUAL'!$F50/'DEC Cons Subsidies-ACCRUAL'!$D50),"NO VAR",'DEC Cons Subsidies-ACCRUAL'!$F50/'DEC Cons Subsidies-ACCRUAL'!$D50))</f>
        <v>0</v>
      </c>
      <c r="K31" s="107" t="str">
        <f t="shared" si="0"/>
        <v>OK</v>
      </c>
    </row>
    <row r="32" spans="1:12" s="93" customFormat="1" ht="30" hidden="1" customHeight="1" x14ac:dyDescent="0.25">
      <c r="A32" s="97" t="s">
        <v>33</v>
      </c>
      <c r="B32" s="136">
        <v>0</v>
      </c>
      <c r="C32" s="138"/>
      <c r="D32" s="115" t="s">
        <v>175</v>
      </c>
      <c r="E32" s="116"/>
      <c r="F32" s="105"/>
      <c r="J32" s="101">
        <f>IF(EXACT(A32,'DEC Cons Subsidies-ACCRUAL'!$B$51)=TRUE,IF(ISERROR('DEC Cons Subsidies-ACCRUAL'!$F51/'DEC Cons Subsidies-ACCRUAL'!$D51),"NO VAR",'DEC Cons Subsidies-ACCRUAL'!$F51/'DEC Cons Subsidies-ACCRUAL'!$D51))</f>
        <v>0</v>
      </c>
      <c r="K32" s="107" t="str">
        <f t="shared" si="0"/>
        <v>OK</v>
      </c>
    </row>
    <row r="33" spans="1:18" s="93" customFormat="1" ht="30" hidden="1" customHeight="1" x14ac:dyDescent="0.25">
      <c r="A33" s="97" t="s">
        <v>34</v>
      </c>
      <c r="B33" s="136">
        <v>0</v>
      </c>
      <c r="C33" s="138"/>
      <c r="D33" s="115" t="s">
        <v>175</v>
      </c>
      <c r="E33" s="116"/>
      <c r="F33" s="105"/>
      <c r="J33" s="101">
        <f>IF(EXACT(A33,'DEC Cons Subsidies-ACCRUAL'!$B$52)=TRUE,IF(ISERROR('DEC Cons Subsidies-ACCRUAL'!$F52/'DEC Cons Subsidies-ACCRUAL'!$D52),"NO VAR",'DEC Cons Subsidies-ACCRUAL'!$F52/'DEC Cons Subsidies-ACCRUAL'!$D52))</f>
        <v>0</v>
      </c>
      <c r="K33" s="107" t="str">
        <f t="shared" si="0"/>
        <v>OK</v>
      </c>
    </row>
    <row r="34" spans="1:18" s="93" customFormat="1" ht="30" hidden="1" customHeight="1" x14ac:dyDescent="0.25">
      <c r="A34" s="97" t="s">
        <v>35</v>
      </c>
      <c r="B34" s="136">
        <v>0</v>
      </c>
      <c r="C34" s="138"/>
      <c r="D34" s="115" t="s">
        <v>175</v>
      </c>
      <c r="E34" s="116"/>
      <c r="F34" s="105"/>
      <c r="J34" s="101">
        <f>IF(EXACT(A34,'DEC Cons Subsidies-ACCRUAL'!$B$53)=TRUE,IF(ISERROR('DEC Cons Subsidies-ACCRUAL'!$F53/'DEC Cons Subsidies-ACCRUAL'!$D53),"NO VAR",'DEC Cons Subsidies-ACCRUAL'!$F53/'DEC Cons Subsidies-ACCRUAL'!$D53))</f>
        <v>0</v>
      </c>
      <c r="K34" s="107" t="str">
        <f t="shared" si="0"/>
        <v>OK</v>
      </c>
    </row>
    <row r="35" spans="1:18" s="93" customFormat="1" ht="30" hidden="1" customHeight="1" x14ac:dyDescent="0.25">
      <c r="A35" s="97" t="s">
        <v>36</v>
      </c>
      <c r="B35" s="136">
        <v>0</v>
      </c>
      <c r="C35" s="138"/>
      <c r="D35" s="115" t="s">
        <v>175</v>
      </c>
      <c r="E35" s="116"/>
      <c r="F35" s="105"/>
      <c r="J35" s="101">
        <f>IF(EXACT(A35,'DEC Cons Subsidies-ACCRUAL'!$B$54)=TRUE,IF(ISERROR('DEC Cons Subsidies-ACCRUAL'!$F54/'DEC Cons Subsidies-ACCRUAL'!$D54),"NO VAR",'DEC Cons Subsidies-ACCRUAL'!$F54/'DEC Cons Subsidies-ACCRUAL'!$D54))</f>
        <v>0</v>
      </c>
      <c r="K35" s="107" t="str">
        <f t="shared" si="0"/>
        <v>OK</v>
      </c>
    </row>
    <row r="36" spans="1:18" ht="30" hidden="1" customHeight="1" x14ac:dyDescent="0.25">
      <c r="A36" s="97" t="s">
        <v>37</v>
      </c>
      <c r="B36" s="136">
        <v>0</v>
      </c>
      <c r="C36" s="139"/>
      <c r="D36" s="115" t="s">
        <v>175</v>
      </c>
      <c r="E36" s="3"/>
      <c r="F36" s="105"/>
      <c r="J36" s="101">
        <f>IF(EXACT(A36,'DEC Cons Subsidies-ACCRUAL'!$B$55)=TRUE,IF(ISERROR('DEC Cons Subsidies-ACCRUAL'!$F55/'DEC Cons Subsidies-ACCRUAL'!$D55),"NO VAR",'DEC Cons Subsidies-ACCRUAL'!$F55/'DEC Cons Subsidies-ACCRUAL'!$D55))</f>
        <v>0</v>
      </c>
      <c r="K36" s="107" t="str">
        <f t="shared" si="0"/>
        <v>OK</v>
      </c>
    </row>
    <row r="37" spans="1:18" ht="30" hidden="1" customHeight="1" x14ac:dyDescent="0.25">
      <c r="A37" s="97" t="s">
        <v>38</v>
      </c>
      <c r="B37" s="136">
        <v>0</v>
      </c>
      <c r="C37" s="139"/>
      <c r="D37" s="115" t="s">
        <v>175</v>
      </c>
      <c r="E37" s="3"/>
      <c r="F37" s="105"/>
      <c r="J37" s="101">
        <f>IF(EXACT(A37,'DEC Cons Subsidies-ACCRUAL'!$B$56)=TRUE,IF(ISERROR('DEC Cons Subsidies-ACCRUAL'!$F56/'DEC Cons Subsidies-ACCRUAL'!$D56),"NO VAR",'DEC Cons Subsidies-ACCRUAL'!$F56/'DEC Cons Subsidies-ACCRUAL'!$D56))</f>
        <v>0</v>
      </c>
      <c r="K37" s="107" t="str">
        <f t="shared" si="0"/>
        <v>OK</v>
      </c>
    </row>
    <row r="38" spans="1:18" ht="30" hidden="1" customHeight="1" x14ac:dyDescent="0.25">
      <c r="A38" s="97" t="s">
        <v>39</v>
      </c>
      <c r="B38" s="136">
        <v>0</v>
      </c>
      <c r="C38" s="139"/>
      <c r="D38" s="115" t="s">
        <v>175</v>
      </c>
      <c r="E38" s="3"/>
      <c r="F38" s="105"/>
      <c r="J38" s="101">
        <f>IF(EXACT(A38,'DEC Cons Subsidies-ACCRUAL'!$B$57)=TRUE,IF(ISERROR('DEC Cons Subsidies-ACCRUAL'!$F57/'DEC Cons Subsidies-ACCRUAL'!$D57),"NO VAR",'DEC Cons Subsidies-ACCRUAL'!$F57/'DEC Cons Subsidies-ACCRUAL'!$D57))</f>
        <v>0</v>
      </c>
      <c r="K38" s="107" t="str">
        <f t="shared" si="0"/>
        <v>OK</v>
      </c>
    </row>
    <row r="39" spans="1:18" ht="30" hidden="1" customHeight="1" x14ac:dyDescent="0.25">
      <c r="A39" s="97" t="s">
        <v>40</v>
      </c>
      <c r="B39" s="136">
        <v>-4.0712976004127199</v>
      </c>
      <c r="C39" s="139"/>
      <c r="D39" s="115">
        <v>-2.2852400492167163E-2</v>
      </c>
      <c r="E39" s="3"/>
      <c r="F39" s="105"/>
      <c r="J39" s="101">
        <f>IF(EXACT(A39,'DEC Cons Subsidies-ACCRUAL'!$B$58)=TRUE,IF(ISERROR('DEC Cons Subsidies-ACCRUAL'!$F58/'DEC Cons Subsidies-ACCRUAL'!$D58),"NO VAR",'DEC Cons Subsidies-ACCRUAL'!$F58/'DEC Cons Subsidies-ACCRUAL'!$D58))</f>
        <v>-2.2852400492167163E-2</v>
      </c>
      <c r="K39" s="107" t="str">
        <f t="shared" si="0"/>
        <v>OK</v>
      </c>
    </row>
    <row r="40" spans="1:18" ht="30" hidden="1" customHeight="1" x14ac:dyDescent="0.25">
      <c r="A40" s="97" t="s">
        <v>43</v>
      </c>
      <c r="B40" s="136">
        <v>-224.41621153843369</v>
      </c>
      <c r="C40" s="138"/>
      <c r="D40" s="115">
        <v>-0.4193310477052139</v>
      </c>
      <c r="E40" s="116"/>
      <c r="F40" s="105"/>
      <c r="G40" s="93"/>
      <c r="H40" s="93"/>
      <c r="I40" s="93"/>
      <c r="J40" s="101">
        <f>IF(EXACT(A40,'DEC Cons Subsidies-ACCRUAL'!$B$64)=TRUE,IF(ISERROR('DEC Cons Subsidies-ACCRUAL'!$F64/'DEC Cons Subsidies-ACCRUAL'!$D64),"NO VAR",'DEC Cons Subsidies-ACCRUAL'!$F64/'DEC Cons Subsidies-ACCRUAL'!$D64))</f>
        <v>-0.4193310477052139</v>
      </c>
      <c r="K40" s="107" t="str">
        <f t="shared" si="0"/>
        <v>OK</v>
      </c>
      <c r="L40" s="93"/>
      <c r="M40" s="93"/>
      <c r="N40" s="93"/>
      <c r="O40" s="93"/>
      <c r="P40" s="93"/>
      <c r="Q40" s="93"/>
      <c r="R40" s="93"/>
    </row>
    <row r="41" spans="1:18" ht="30" hidden="1" customHeight="1" x14ac:dyDescent="0.25">
      <c r="A41" s="97" t="s">
        <v>44</v>
      </c>
      <c r="B41" s="136">
        <v>-32.963501767294062</v>
      </c>
      <c r="C41" s="138"/>
      <c r="D41" s="115">
        <v>-0.57723629125672526</v>
      </c>
      <c r="E41" s="116"/>
      <c r="F41" s="105"/>
      <c r="G41" s="93"/>
      <c r="H41" s="93"/>
      <c r="I41" s="93"/>
      <c r="J41" s="101">
        <f>IF(EXACT(A41,'DEC Cons Subsidies-ACCRUAL'!$B$65)=TRUE,IF(ISERROR('DEC Cons Subsidies-ACCRUAL'!$F65/'DEC Cons Subsidies-ACCRUAL'!$D65),"NO VAR",'DEC Cons Subsidies-ACCRUAL'!$F65/'DEC Cons Subsidies-ACCRUAL'!$D65))</f>
        <v>-0.57723629125672526</v>
      </c>
      <c r="K41" s="107" t="str">
        <f t="shared" si="0"/>
        <v>OK</v>
      </c>
      <c r="L41" s="93"/>
      <c r="M41" s="93"/>
      <c r="N41" s="93"/>
      <c r="O41" s="93"/>
      <c r="P41" s="93"/>
      <c r="Q41" s="93"/>
      <c r="R41" s="93"/>
    </row>
    <row r="42" spans="1:18" ht="30" hidden="1" customHeight="1" x14ac:dyDescent="0.25">
      <c r="A42" s="97" t="s">
        <v>45</v>
      </c>
      <c r="B42" s="136">
        <v>121.21191511701321</v>
      </c>
      <c r="C42" s="138"/>
      <c r="D42" s="115">
        <v>0.90655886782098904</v>
      </c>
      <c r="E42" s="116"/>
      <c r="F42" s="105"/>
      <c r="G42" s="93"/>
      <c r="H42" s="93"/>
      <c r="I42" s="93"/>
      <c r="J42" s="101">
        <f>IF(EXACT(A42,'DEC Cons Subsidies-ACCRUAL'!$B$66)=TRUE,IF(ISERROR('DEC Cons Subsidies-ACCRUAL'!$F66/'DEC Cons Subsidies-ACCRUAL'!$D66),"NO VAR",'DEC Cons Subsidies-ACCRUAL'!$F66/'DEC Cons Subsidies-ACCRUAL'!$D66))</f>
        <v>0.90655886782098904</v>
      </c>
      <c r="K42" s="107" t="str">
        <f t="shared" si="0"/>
        <v>OK</v>
      </c>
      <c r="L42" s="93"/>
      <c r="M42" s="93"/>
      <c r="N42" s="93"/>
      <c r="O42" s="93"/>
      <c r="P42" s="93"/>
      <c r="Q42" s="93"/>
      <c r="R42" s="93"/>
    </row>
    <row r="43" spans="1:18" ht="30" hidden="1" customHeight="1" x14ac:dyDescent="0.25">
      <c r="A43" s="97" t="s">
        <v>48</v>
      </c>
      <c r="B43" s="136">
        <v>-319.65694169038778</v>
      </c>
      <c r="C43" s="138"/>
      <c r="D43" s="115">
        <v>-0.40444606265901761</v>
      </c>
      <c r="E43" s="116"/>
      <c r="F43" s="105"/>
      <c r="G43" s="93"/>
      <c r="H43" s="93"/>
      <c r="I43" s="93"/>
      <c r="J43" s="101">
        <f>IF(EXACT(A43,'DEC Cons Subsidies-ACCRUAL'!$B$72)=TRUE,IF(ISERROR('DEC Cons Subsidies-ACCRUAL'!$F72/'DEC Cons Subsidies-ACCRUAL'!$D72),"NO VAR",'DEC Cons Subsidies-ACCRUAL'!$F72/'DEC Cons Subsidies-ACCRUAL'!$D72))</f>
        <v>-0.40444606265901761</v>
      </c>
      <c r="K43" s="107" t="str">
        <f t="shared" si="0"/>
        <v>OK</v>
      </c>
      <c r="L43" s="93"/>
      <c r="M43" s="93"/>
      <c r="N43" s="93"/>
      <c r="O43" s="93"/>
      <c r="P43" s="93"/>
      <c r="Q43" s="93"/>
      <c r="R43" s="93"/>
    </row>
    <row r="44" spans="1:18" ht="4.5" hidden="1" customHeight="1" thickBot="1" x14ac:dyDescent="0.3">
      <c r="A44" s="109"/>
      <c r="B44" s="166"/>
      <c r="C44" s="167"/>
      <c r="D44" s="118"/>
      <c r="E44" s="117"/>
      <c r="F44" s="111"/>
      <c r="G44" s="93"/>
      <c r="H44" s="93"/>
      <c r="I44" s="93"/>
      <c r="J44" s="93"/>
      <c r="K44" s="94"/>
      <c r="L44" s="93"/>
      <c r="M44" s="93"/>
      <c r="N44" s="93"/>
      <c r="O44" s="93"/>
      <c r="P44" s="93"/>
      <c r="Q44" s="93"/>
      <c r="R44" s="93"/>
    </row>
    <row r="45" spans="1:18" ht="30" customHeight="1" x14ac:dyDescent="0.35">
      <c r="A45" s="207" t="s">
        <v>170</v>
      </c>
      <c r="B45" s="207"/>
      <c r="C45" s="207"/>
      <c r="D45" s="207"/>
      <c r="E45" s="207"/>
      <c r="F45" s="207"/>
    </row>
    <row r="46" spans="1:18" ht="12" customHeight="1" thickBot="1" x14ac:dyDescent="0.3"/>
    <row r="47" spans="1:18" ht="16.5" customHeight="1" x14ac:dyDescent="0.25">
      <c r="A47" s="228" t="s">
        <v>81</v>
      </c>
      <c r="B47" s="222" t="s">
        <v>84</v>
      </c>
      <c r="C47" s="223">
        <v>0</v>
      </c>
      <c r="D47" s="218" t="s">
        <v>82</v>
      </c>
      <c r="E47" s="219">
        <v>0</v>
      </c>
      <c r="F47" s="212" t="s">
        <v>83</v>
      </c>
      <c r="J47" s="98" t="s">
        <v>87</v>
      </c>
      <c r="K47" s="102" t="s">
        <v>87</v>
      </c>
    </row>
    <row r="48" spans="1:18" ht="16.5" customHeight="1" x14ac:dyDescent="0.25">
      <c r="A48" s="229"/>
      <c r="B48" s="224"/>
      <c r="C48" s="225"/>
      <c r="D48" s="220"/>
      <c r="E48" s="221"/>
      <c r="F48" s="213"/>
      <c r="J48" s="99" t="s">
        <v>72</v>
      </c>
      <c r="K48" s="103" t="s">
        <v>72</v>
      </c>
    </row>
    <row r="49" spans="1:11" ht="15.75" customHeight="1" x14ac:dyDescent="0.25">
      <c r="A49" s="95"/>
      <c r="B49" s="216"/>
      <c r="C49" s="217"/>
      <c r="D49" s="214"/>
      <c r="E49" s="215"/>
      <c r="F49" s="96"/>
      <c r="J49" s="100"/>
      <c r="K49" s="106"/>
    </row>
    <row r="50" spans="1:11" s="93" customFormat="1" ht="60.75" customHeight="1" x14ac:dyDescent="0.25">
      <c r="A50" s="97" t="s">
        <v>5</v>
      </c>
      <c r="B50" s="135">
        <v>727.93184489049167</v>
      </c>
      <c r="C50" s="137"/>
      <c r="D50" s="115">
        <v>0.51423328057334228</v>
      </c>
      <c r="E50" s="116"/>
      <c r="F50" s="104" t="s">
        <v>162</v>
      </c>
      <c r="J50" s="101">
        <f>IF(EXACT(A50,'DEC Cons Subsidies-ACCRUAL'!$B$13)=TRUE,IF(ISERROR('DEC Cons Subsidies-ACCRUAL'!$J$13/'DEC Cons Subsidies-ACCRUAL'!$H$13),"NO VAR",'DEC Cons Subsidies-ACCRUAL'!$J$13/'DEC Cons Subsidies-ACCRUAL'!$H$13))</f>
        <v>0.51423328057334228</v>
      </c>
      <c r="K50" s="107" t="str">
        <f t="shared" ref="K50:K81" si="1">IF(J50="NO VAR","NO VAR",(IF(J50=FALSE,"INCORRECT LINE BEING PICKED UP","OK")))</f>
        <v>OK</v>
      </c>
    </row>
    <row r="51" spans="1:11" s="93" customFormat="1" ht="30" hidden="1" customHeight="1" x14ac:dyDescent="0.25">
      <c r="A51" s="97" t="s">
        <v>6</v>
      </c>
      <c r="B51" s="135">
        <v>1.9317528951222585</v>
      </c>
      <c r="C51" s="137"/>
      <c r="D51" s="115">
        <v>3.8521116514952276E-3</v>
      </c>
      <c r="E51" s="116"/>
      <c r="F51" s="104"/>
      <c r="J51" s="101">
        <f>IF(EXACT(A51,'DEC Cons Subsidies-ACCRUAL'!$B$14)=TRUE,IF(ISERROR('DEC Cons Subsidies-ACCRUAL'!$J$14/'DEC Cons Subsidies-ACCRUAL'!$H$14),"NO VAR",'DEC Cons Subsidies-ACCRUAL'!$J$14/'DEC Cons Subsidies-ACCRUAL'!$H$14))</f>
        <v>3.8521116514952276E-3</v>
      </c>
      <c r="K51" s="107" t="str">
        <f t="shared" si="1"/>
        <v>OK</v>
      </c>
    </row>
    <row r="52" spans="1:11" s="93" customFormat="1" ht="20.25" customHeight="1" x14ac:dyDescent="0.25">
      <c r="A52" s="97" t="s">
        <v>85</v>
      </c>
      <c r="B52" s="135">
        <v>41.703431474900697</v>
      </c>
      <c r="C52" s="137"/>
      <c r="D52" s="115">
        <v>0.15960163285116116</v>
      </c>
      <c r="E52" s="116"/>
      <c r="F52" s="104" t="s">
        <v>129</v>
      </c>
      <c r="J52" s="101">
        <f>IF(EXACT(A52,'DEC Cons Subsidies-ACCRUAL'!$B$15)=TRUE,IF(ISERROR('DEC Cons Subsidies-ACCRUAL'!$J$15/'DEC Cons Subsidies-ACCRUAL'!$H$15),"NO VAR",'DEC Cons Subsidies-ACCRUAL'!$J$15/'DEC Cons Subsidies-ACCRUAL'!$H$15))</f>
        <v>0.15960163285116116</v>
      </c>
      <c r="K52" s="107" t="str">
        <f t="shared" si="1"/>
        <v>OK</v>
      </c>
    </row>
    <row r="53" spans="1:11" s="93" customFormat="1" ht="20.25" customHeight="1" x14ac:dyDescent="0.25">
      <c r="A53" s="97" t="s">
        <v>86</v>
      </c>
      <c r="B53" s="135">
        <v>31.962814185113842</v>
      </c>
      <c r="C53" s="137"/>
      <c r="D53" s="115">
        <v>0.24789390919399842</v>
      </c>
      <c r="E53" s="116"/>
      <c r="F53" s="104" t="s">
        <v>130</v>
      </c>
      <c r="J53" s="101">
        <f>IF(EXACT(A53,'DEC Cons Subsidies-ACCRUAL'!$B$16)=TRUE,IF(ISERROR('DEC Cons Subsidies-ACCRUAL'!$J$16/'DEC Cons Subsidies-ACCRUAL'!$H$16),"NO VAR",'DEC Cons Subsidies-ACCRUAL'!$J$16/'DEC Cons Subsidies-ACCRUAL'!$H$16))</f>
        <v>0.24789390919399842</v>
      </c>
      <c r="K53" s="107" t="str">
        <f t="shared" si="1"/>
        <v>OK</v>
      </c>
    </row>
    <row r="54" spans="1:11" s="93" customFormat="1" ht="20.25" hidden="1" customHeight="1" x14ac:dyDescent="0.25">
      <c r="A54" s="97" t="s">
        <v>9</v>
      </c>
      <c r="B54" s="135">
        <v>11.470297342917037</v>
      </c>
      <c r="C54" s="137"/>
      <c r="D54" s="115" t="s">
        <v>174</v>
      </c>
      <c r="E54" s="116"/>
      <c r="F54" s="104"/>
      <c r="J54" s="101">
        <f>IF(EXACT(A54,'DEC Cons Subsidies-ACCRUAL'!$B$17)=TRUE,IF(ISERROR('DEC Cons Subsidies-ACCRUAL'!$J$17/'DEC Cons Subsidies-ACCRUAL'!$H$17),"NO VAR",'DEC Cons Subsidies-ACCRUAL'!$J$17/'DEC Cons Subsidies-ACCRUAL'!$H$17))</f>
        <v>-1.0375659503753409</v>
      </c>
      <c r="K54" s="107" t="str">
        <f t="shared" si="1"/>
        <v>OK</v>
      </c>
    </row>
    <row r="55" spans="1:11" s="93" customFormat="1" ht="20.25" customHeight="1" x14ac:dyDescent="0.25">
      <c r="A55" s="97" t="s">
        <v>10</v>
      </c>
      <c r="B55" s="135">
        <v>26.11189855342036</v>
      </c>
      <c r="C55" s="137"/>
      <c r="D55" s="115">
        <v>7.9952306493170297E-2</v>
      </c>
      <c r="E55" s="116"/>
      <c r="F55" s="104" t="s">
        <v>131</v>
      </c>
      <c r="J55" s="101">
        <f>IF(EXACT(A55,'DEC Cons Subsidies-ACCRUAL'!$B$18)=TRUE,IF(ISERROR('DEC Cons Subsidies-ACCRUAL'!$J$18/'DEC Cons Subsidies-ACCRUAL'!$H$18),"NO VAR",'DEC Cons Subsidies-ACCRUAL'!$J$18/'DEC Cons Subsidies-ACCRUAL'!$H$18))</f>
        <v>7.9952306493170297E-2</v>
      </c>
      <c r="K55" s="107" t="str">
        <f t="shared" si="1"/>
        <v>OK</v>
      </c>
    </row>
    <row r="56" spans="1:11" s="93" customFormat="1" ht="20.25" customHeight="1" x14ac:dyDescent="0.25">
      <c r="A56" s="97" t="s">
        <v>13</v>
      </c>
      <c r="B56" s="135">
        <v>57.098015506289585</v>
      </c>
      <c r="C56" s="137"/>
      <c r="D56" s="115">
        <v>3.8858801280755972E-2</v>
      </c>
      <c r="E56" s="116"/>
      <c r="F56" s="104" t="s">
        <v>132</v>
      </c>
      <c r="J56" s="101">
        <f>IF(EXACT(A56,'DEC Cons Subsidies-ACCRUAL'!$B$23)=TRUE,IF(ISERROR('DEC Cons Subsidies-ACCRUAL'!$J$23/'DEC Cons Subsidies-ACCRUAL'!$H$23),"NO VAR",'DEC Cons Subsidies-ACCRUAL'!$J$23/'DEC Cons Subsidies-ACCRUAL'!$H$23))</f>
        <v>3.8858801280755972E-2</v>
      </c>
      <c r="K56" s="107" t="str">
        <f t="shared" si="1"/>
        <v>OK</v>
      </c>
    </row>
    <row r="57" spans="1:11" s="93" customFormat="1" ht="20.25" customHeight="1" x14ac:dyDescent="0.25">
      <c r="A57" s="97" t="s">
        <v>14</v>
      </c>
      <c r="B57" s="135">
        <v>34.096839999999986</v>
      </c>
      <c r="C57" s="137"/>
      <c r="D57" s="115">
        <v>0.21138358355781739</v>
      </c>
      <c r="E57" s="116"/>
      <c r="F57" s="104" t="s">
        <v>133</v>
      </c>
      <c r="J57" s="101">
        <f>IF(EXACT(A57,'DEC Cons Subsidies-ACCRUAL'!$B$24)=TRUE,IF(ISERROR('DEC Cons Subsidies-ACCRUAL'!$J$24/'DEC Cons Subsidies-ACCRUAL'!$H$24),"NO VAR",'DEC Cons Subsidies-ACCRUAL'!$J$24/'DEC Cons Subsidies-ACCRUAL'!$H$24))</f>
        <v>0.21138358355781739</v>
      </c>
      <c r="K57" s="107" t="str">
        <f t="shared" si="1"/>
        <v>OK</v>
      </c>
    </row>
    <row r="58" spans="1:11" s="93" customFormat="1" ht="20.25" customHeight="1" x14ac:dyDescent="0.25">
      <c r="A58" s="97" t="s">
        <v>15</v>
      </c>
      <c r="B58" s="135">
        <v>-42.022768001870077</v>
      </c>
      <c r="C58" s="137"/>
      <c r="D58" s="115">
        <v>-0.16107424316380511</v>
      </c>
      <c r="E58" s="116"/>
      <c r="F58" s="104" t="s">
        <v>134</v>
      </c>
      <c r="J58" s="101">
        <f>IF(EXACT(A58,'DEC Cons Subsidies-ACCRUAL'!$B$25)=TRUE,IF(ISERROR('DEC Cons Subsidies-ACCRUAL'!$J$25/'DEC Cons Subsidies-ACCRUAL'!$H$25),"NO VAR",'DEC Cons Subsidies-ACCRUAL'!$J$25/'DEC Cons Subsidies-ACCRUAL'!$H$25))</f>
        <v>-0.16107424316380511</v>
      </c>
      <c r="K58" s="107" t="str">
        <f t="shared" si="1"/>
        <v>OK</v>
      </c>
    </row>
    <row r="59" spans="1:11" s="93" customFormat="1" ht="20.25" customHeight="1" x14ac:dyDescent="0.25">
      <c r="A59" s="97" t="s">
        <v>20</v>
      </c>
      <c r="B59" s="136">
        <v>-10.672460840000014</v>
      </c>
      <c r="C59" s="137"/>
      <c r="D59" s="115">
        <v>-4.5846322735344447E-2</v>
      </c>
      <c r="E59" s="116"/>
      <c r="F59" s="104" t="s">
        <v>135</v>
      </c>
      <c r="J59" s="101">
        <f>IF(EXACT(A59,'DEC Cons Subsidies-ACCRUAL'!$B$31)=TRUE,IF(ISERROR('DEC Cons Subsidies-ACCRUAL'!$J$31/'DEC Cons Subsidies-ACCRUAL'!$H$31),"NO VAR",'DEC Cons Subsidies-ACCRUAL'!$J$31/'DEC Cons Subsidies-ACCRUAL'!$H$31))</f>
        <v>-4.5846322735344447E-2</v>
      </c>
      <c r="K59" s="107" t="str">
        <f t="shared" si="1"/>
        <v>OK</v>
      </c>
    </row>
    <row r="60" spans="1:11" s="93" customFormat="1" ht="20.25" hidden="1" customHeight="1" x14ac:dyDescent="0.25">
      <c r="A60" s="97" t="s">
        <v>21</v>
      </c>
      <c r="B60" s="136">
        <v>0</v>
      </c>
      <c r="C60" s="137"/>
      <c r="D60" s="115" t="s">
        <v>175</v>
      </c>
      <c r="E60" s="116"/>
      <c r="F60" s="104"/>
      <c r="J60" s="101" t="str">
        <f>IF(EXACT(A60,'DEC Cons Subsidies-ACCRUAL'!$B$32)=TRUE,IF(ISERROR('DEC Cons Subsidies-ACCRUAL'!$J$32/'DEC Cons Subsidies-ACCRUAL'!$H$32),"NO VAR",'DEC Cons Subsidies-ACCRUAL'!$J$32/'DEC Cons Subsidies-ACCRUAL'!$H$32))</f>
        <v>NO VAR</v>
      </c>
      <c r="K60" s="107" t="str">
        <f t="shared" si="1"/>
        <v>NO VAR</v>
      </c>
    </row>
    <row r="61" spans="1:11" s="93" customFormat="1" ht="20.25" hidden="1" customHeight="1" x14ac:dyDescent="0.25">
      <c r="A61" s="97" t="s">
        <v>22</v>
      </c>
      <c r="B61" s="136">
        <v>0</v>
      </c>
      <c r="C61" s="137"/>
      <c r="D61" s="115" t="s">
        <v>175</v>
      </c>
      <c r="E61" s="116"/>
      <c r="F61" s="104"/>
      <c r="J61" s="101" t="str">
        <f>IF(EXACT(A61,'DEC Cons Subsidies-ACCRUAL'!$B$33)=TRUE,IF(ISERROR('DEC Cons Subsidies-ACCRUAL'!$J$33/'DEC Cons Subsidies-ACCRUAL'!$H$33),"NO VAR",'DEC Cons Subsidies-ACCRUAL'!$J$33/'DEC Cons Subsidies-ACCRUAL'!$H$33))</f>
        <v>NO VAR</v>
      </c>
      <c r="K61" s="107" t="str">
        <f t="shared" si="1"/>
        <v>NO VAR</v>
      </c>
    </row>
    <row r="62" spans="1:11" s="93" customFormat="1" ht="20.25" hidden="1" customHeight="1" x14ac:dyDescent="0.25">
      <c r="A62" s="97" t="s">
        <v>23</v>
      </c>
      <c r="B62" s="136">
        <v>-0.74040163000000003</v>
      </c>
      <c r="C62" s="137"/>
      <c r="D62" s="115">
        <v>-0.39488086933333333</v>
      </c>
      <c r="E62" s="116"/>
      <c r="F62" s="104"/>
      <c r="J62" s="101">
        <f>IF(EXACT(A62,'DEC Cons Subsidies-ACCRUAL'!$B$34)=TRUE,IF(ISERROR('DEC Cons Subsidies-ACCRUAL'!$J$34/'DEC Cons Subsidies-ACCRUAL'!$H$34),"NO VAR",'DEC Cons Subsidies-ACCRUAL'!$J$34/'DEC Cons Subsidies-ACCRUAL'!$H$34))</f>
        <v>-0.39488086933333333</v>
      </c>
      <c r="K62" s="107" t="str">
        <f t="shared" si="1"/>
        <v>OK</v>
      </c>
    </row>
    <row r="63" spans="1:11" s="93" customFormat="1" ht="20.25" hidden="1" customHeight="1" x14ac:dyDescent="0.25">
      <c r="A63" s="97" t="s">
        <v>24</v>
      </c>
      <c r="B63" s="136">
        <v>0</v>
      </c>
      <c r="C63" s="137"/>
      <c r="D63" s="115" t="s">
        <v>175</v>
      </c>
      <c r="E63" s="116"/>
      <c r="F63" s="104"/>
      <c r="J63" s="101" t="str">
        <f>IF(EXACT(A63,'DEC Cons Subsidies-ACCRUAL'!$B$35)=TRUE,IF(ISERROR('DEC Cons Subsidies-ACCRUAL'!$J$35/'DEC Cons Subsidies-ACCRUAL'!$H$35),"NO VAR",'DEC Cons Subsidies-ACCRUAL'!$J$35/'DEC Cons Subsidies-ACCRUAL'!$H$35))</f>
        <v>NO VAR</v>
      </c>
      <c r="K63" s="107" t="str">
        <f t="shared" si="1"/>
        <v>NO VAR</v>
      </c>
    </row>
    <row r="64" spans="1:11" s="93" customFormat="1" ht="20.25" hidden="1" customHeight="1" x14ac:dyDescent="0.25">
      <c r="A64" s="97" t="s">
        <v>18</v>
      </c>
      <c r="B64" s="136">
        <v>0</v>
      </c>
      <c r="C64" s="137"/>
      <c r="D64" s="115" t="s">
        <v>175</v>
      </c>
      <c r="E64" s="116"/>
      <c r="F64" s="104"/>
      <c r="J64" s="101" t="str">
        <f>IF(EXACT(A64,'DEC Cons Subsidies-ACCRUAL'!$B$37)=TRUE,IF(ISERROR('DEC Cons Subsidies-ACCRUAL'!$J$37/'DEC Cons Subsidies-ACCRUAL'!$H$37),"NO VAR",'DEC Cons Subsidies-ACCRUAL'!$J$37/'DEC Cons Subsidies-ACCRUAL'!$H$37))</f>
        <v>NO VAR</v>
      </c>
      <c r="K64" s="107" t="str">
        <f t="shared" si="1"/>
        <v>NO VAR</v>
      </c>
    </row>
    <row r="65" spans="1:18" s="93" customFormat="1" ht="20.25" customHeight="1" x14ac:dyDescent="0.25">
      <c r="A65" s="97" t="s">
        <v>26</v>
      </c>
      <c r="B65" s="136">
        <v>-19.350878065999979</v>
      </c>
      <c r="C65" s="137"/>
      <c r="D65" s="115">
        <v>-0.10749081856274666</v>
      </c>
      <c r="E65" s="116"/>
      <c r="F65" s="104" t="s">
        <v>136</v>
      </c>
      <c r="J65" s="101">
        <f>IF(EXACT(A65,'DEC Cons Subsidies-ACCRUAL'!$B$38)=TRUE,IF(ISERROR('DEC Cons Subsidies-ACCRUAL'!$J$38/'DEC Cons Subsidies-ACCRUAL'!$H$38),"NO VAR",'DEC Cons Subsidies-ACCRUAL'!$J$38/'DEC Cons Subsidies-ACCRUAL'!$H$38))</f>
        <v>-0.10749081856274666</v>
      </c>
      <c r="K65" s="107" t="str">
        <f t="shared" si="1"/>
        <v>OK</v>
      </c>
    </row>
    <row r="66" spans="1:18" s="93" customFormat="1" ht="20.25" customHeight="1" x14ac:dyDescent="0.25">
      <c r="A66" s="97" t="s">
        <v>27</v>
      </c>
      <c r="B66" s="136">
        <v>15.705318688055598</v>
      </c>
      <c r="C66" s="137"/>
      <c r="D66" s="115">
        <v>6.4288418401666506E-2</v>
      </c>
      <c r="E66" s="116"/>
      <c r="F66" s="104" t="s">
        <v>137</v>
      </c>
      <c r="J66" s="101">
        <f>IF(EXACT(A66,'DEC Cons Subsidies-ACCRUAL'!$B$39)=TRUE,IF(ISERROR('DEC Cons Subsidies-ACCRUAL'!$J$39/'DEC Cons Subsidies-ACCRUAL'!$H$39),"NO VAR",'DEC Cons Subsidies-ACCRUAL'!$J$39/'DEC Cons Subsidies-ACCRUAL'!$H$39))</f>
        <v>6.4288418401666506E-2</v>
      </c>
      <c r="K66" s="107" t="str">
        <f t="shared" si="1"/>
        <v>OK</v>
      </c>
    </row>
    <row r="67" spans="1:18" s="93" customFormat="1" ht="46.5" customHeight="1" x14ac:dyDescent="0.25">
      <c r="A67" s="97" t="s">
        <v>28</v>
      </c>
      <c r="B67" s="136">
        <v>359.62182157794444</v>
      </c>
      <c r="C67" s="137"/>
      <c r="D67" s="115">
        <v>-0.84752857743404197</v>
      </c>
      <c r="E67" s="116"/>
      <c r="F67" s="104" t="s">
        <v>165</v>
      </c>
      <c r="J67" s="101">
        <f>IF(EXACT(A67,'DEC Cons Subsidies-ACCRUAL'!$B$40)=TRUE,IF(ISERROR('DEC Cons Subsidies-ACCRUAL'!$J$40/'DEC Cons Subsidies-ACCRUAL'!$H$40),"NO VAR",'DEC Cons Subsidies-ACCRUAL'!$J$40/'DEC Cons Subsidies-ACCRUAL'!$H$40))</f>
        <v>-0.84752857743404197</v>
      </c>
      <c r="K67" s="107" t="str">
        <f t="shared" si="1"/>
        <v>OK</v>
      </c>
    </row>
    <row r="68" spans="1:18" s="93" customFormat="1" ht="20.25" customHeight="1" x14ac:dyDescent="0.25">
      <c r="A68" s="97" t="s">
        <v>30</v>
      </c>
      <c r="B68" s="136">
        <v>63.818999999999974</v>
      </c>
      <c r="C68" s="138"/>
      <c r="D68" s="115">
        <v>0.51423391483018388</v>
      </c>
      <c r="E68" s="116"/>
      <c r="F68" s="105" t="s">
        <v>138</v>
      </c>
      <c r="J68" s="101">
        <f>IF(EXACT(A68,'DEC Cons Subsidies-ACCRUAL'!$B$44)=TRUE,IF(ISERROR('DEC Cons Subsidies-ACCRUAL'!$J$44/'DEC Cons Subsidies-ACCRUAL'!$H$44),"NO VAR",'DEC Cons Subsidies-ACCRUAL'!$J$44/'DEC Cons Subsidies-ACCRUAL'!$H$44))</f>
        <v>0.51423391483018388</v>
      </c>
      <c r="K68" s="107" t="str">
        <f t="shared" si="1"/>
        <v>OK</v>
      </c>
    </row>
    <row r="69" spans="1:18" s="93" customFormat="1" ht="20.25" customHeight="1" x14ac:dyDescent="0.25">
      <c r="A69" s="97" t="s">
        <v>32</v>
      </c>
      <c r="B69" s="136">
        <v>54.520794070113439</v>
      </c>
      <c r="C69" s="138"/>
      <c r="D69" s="115">
        <v>0.51423391483018388</v>
      </c>
      <c r="E69" s="116"/>
      <c r="F69" s="105" t="s">
        <v>138</v>
      </c>
      <c r="J69" s="101">
        <f>IF(EXACT(A69,'DEC Cons Subsidies-ACCRUAL'!$B$50)=TRUE,IF(ISERROR('DEC Cons Subsidies-ACCRUAL'!$J$50/'DEC Cons Subsidies-ACCRUAL'!$H$50),"NO VAR",'DEC Cons Subsidies-ACCRUAL'!$J$50/'DEC Cons Subsidies-ACCRUAL'!$H$50))</f>
        <v>0.51423391483018399</v>
      </c>
      <c r="K69" s="107" t="str">
        <f t="shared" si="1"/>
        <v>OK</v>
      </c>
    </row>
    <row r="70" spans="1:18" s="93" customFormat="1" ht="20.25" customHeight="1" x14ac:dyDescent="0.25">
      <c r="A70" s="97" t="s">
        <v>33</v>
      </c>
      <c r="B70" s="136">
        <v>3.9338563549520016</v>
      </c>
      <c r="C70" s="138"/>
      <c r="D70" s="115">
        <v>0.5142339148301841</v>
      </c>
      <c r="E70" s="116"/>
      <c r="F70" s="105" t="s">
        <v>139</v>
      </c>
      <c r="J70" s="101" t="b">
        <f>IF(EXACT(A75,'DEC Cons Subsidies-ACCRUAL'!$B$51)=TRUE,IF(ISERROR('DEC Cons Subsidies-ACCRUAL'!$J$51/'DEC Cons Subsidies-ACCRUAL'!$H$51),"NO VAR",'DEC Cons Subsidies-ACCRUAL'!$J$51/'DEC Cons Subsidies-ACCRUAL'!$H$51))</f>
        <v>0</v>
      </c>
      <c r="K70" s="107" t="str">
        <f>IF(J75="NO VAR","NO VAR",(IF(J75=FALSE,"INCORRECT LINE BEING PICKED UP","OK")))</f>
        <v>OK</v>
      </c>
    </row>
    <row r="71" spans="1:18" s="93" customFormat="1" ht="20.25" customHeight="1" x14ac:dyDescent="0.25">
      <c r="A71" s="97" t="s">
        <v>34</v>
      </c>
      <c r="B71" s="136">
        <v>2.5530330384410718</v>
      </c>
      <c r="C71" s="138"/>
      <c r="D71" s="115">
        <v>0.5142339148301841</v>
      </c>
      <c r="E71" s="116"/>
      <c r="F71" s="105" t="s">
        <v>139</v>
      </c>
      <c r="J71" s="101">
        <f>IF(EXACT(A71,'DEC Cons Subsidies-ACCRUAL'!$B$52)=TRUE,IF(ISERROR('DEC Cons Subsidies-ACCRUAL'!$J$52/'DEC Cons Subsidies-ACCRUAL'!$H$52),"NO VAR",'DEC Cons Subsidies-ACCRUAL'!$J$52/'DEC Cons Subsidies-ACCRUAL'!$H$52))</f>
        <v>0.5142339148301841</v>
      </c>
      <c r="K71" s="107" t="str">
        <f t="shared" si="1"/>
        <v>OK</v>
      </c>
    </row>
    <row r="72" spans="1:18" s="93" customFormat="1" ht="20.25" customHeight="1" x14ac:dyDescent="0.25">
      <c r="A72" s="97" t="s">
        <v>35</v>
      </c>
      <c r="B72" s="136">
        <v>2.4934291542751321</v>
      </c>
      <c r="C72" s="138"/>
      <c r="D72" s="115">
        <v>0.5142339148301841</v>
      </c>
      <c r="E72" s="116"/>
      <c r="F72" s="105" t="s">
        <v>139</v>
      </c>
      <c r="J72" s="101">
        <f>IF(EXACT(A72,'DEC Cons Subsidies-ACCRUAL'!$B$53)=TRUE,IF(ISERROR('DEC Cons Subsidies-ACCRUAL'!$J$53/'DEC Cons Subsidies-ACCRUAL'!$H$53),"NO VAR",'DEC Cons Subsidies-ACCRUAL'!$J$53/'DEC Cons Subsidies-ACCRUAL'!$H$53))</f>
        <v>0.5142339148301841</v>
      </c>
      <c r="K72" s="107" t="str">
        <f t="shared" si="1"/>
        <v>OK</v>
      </c>
    </row>
    <row r="73" spans="1:18" s="93" customFormat="1" ht="20.25" customHeight="1" x14ac:dyDescent="0.25">
      <c r="A73" s="97" t="s">
        <v>36</v>
      </c>
      <c r="B73" s="136">
        <v>0.12914174902620212</v>
      </c>
      <c r="C73" s="138"/>
      <c r="D73" s="115">
        <v>0.51423391483018432</v>
      </c>
      <c r="E73" s="116"/>
      <c r="F73" s="105" t="s">
        <v>139</v>
      </c>
      <c r="J73" s="101">
        <f>IF(EXACT(A73,'DEC Cons Subsidies-ACCRUAL'!$B$54)=TRUE,IF(ISERROR('DEC Cons Subsidies-ACCRUAL'!$J$54/'DEC Cons Subsidies-ACCRUAL'!$H$54),"NO VAR",'DEC Cons Subsidies-ACCRUAL'!$J$54/'DEC Cons Subsidies-ACCRUAL'!$H$54))</f>
        <v>0.51423391483018432</v>
      </c>
      <c r="K73" s="107" t="str">
        <f t="shared" si="1"/>
        <v>OK</v>
      </c>
    </row>
    <row r="74" spans="1:18" ht="20.25" customHeight="1" x14ac:dyDescent="0.25">
      <c r="A74" s="97" t="s">
        <v>37</v>
      </c>
      <c r="B74" s="136">
        <v>0.12914174902620212</v>
      </c>
      <c r="C74" s="139"/>
      <c r="D74" s="115">
        <v>0.51423391483018432</v>
      </c>
      <c r="E74" s="3"/>
      <c r="F74" s="105" t="s">
        <v>139</v>
      </c>
      <c r="J74" s="101">
        <f>IF(EXACT(A74,'DEC Cons Subsidies-ACCRUAL'!$B$55)=TRUE,IF(ISERROR('DEC Cons Subsidies-ACCRUAL'!$J$55/'DEC Cons Subsidies-ACCRUAL'!$H$55),"NO VAR",'DEC Cons Subsidies-ACCRUAL'!$J$55/'DEC Cons Subsidies-ACCRUAL'!$H$55))</f>
        <v>0.51423391483018432</v>
      </c>
      <c r="K74" s="107" t="str">
        <f t="shared" si="1"/>
        <v>OK</v>
      </c>
    </row>
    <row r="75" spans="1:18" ht="20.25" customHeight="1" x14ac:dyDescent="0.25">
      <c r="A75" s="97" t="s">
        <v>38</v>
      </c>
      <c r="B75" s="136">
        <v>4.9669903471616192E-2</v>
      </c>
      <c r="C75" s="139"/>
      <c r="D75" s="115">
        <v>0.51423391483018421</v>
      </c>
      <c r="E75" s="3"/>
      <c r="F75" s="105" t="s">
        <v>139</v>
      </c>
      <c r="J75" s="101">
        <f>IF(EXACT(A75,'DEC Cons Subsidies-ACCRUAL'!$B$56)=TRUE,IF(ISERROR('DEC Cons Subsidies-ACCRUAL'!$J$56/'DEC Cons Subsidies-ACCRUAL'!$H$56),"NO VAR",'DEC Cons Subsidies-ACCRUAL'!$J$56/'DEC Cons Subsidies-ACCRUAL'!$H$56))</f>
        <v>0.51423391483018421</v>
      </c>
      <c r="K75" s="107" t="str">
        <f t="shared" si="1"/>
        <v>OK</v>
      </c>
    </row>
    <row r="76" spans="1:18" ht="20.25" customHeight="1" x14ac:dyDescent="0.25">
      <c r="A76" s="97" t="s">
        <v>39</v>
      </c>
      <c r="B76" s="136">
        <v>9.9339806943232363E-3</v>
      </c>
      <c r="C76" s="139"/>
      <c r="D76" s="115">
        <v>0.5142339148301841</v>
      </c>
      <c r="E76" s="3"/>
      <c r="F76" s="105" t="s">
        <v>139</v>
      </c>
      <c r="J76" s="101">
        <f>IF(EXACT(A76,'DEC Cons Subsidies-ACCRUAL'!$B$57)=TRUE,IF(ISERROR('DEC Cons Subsidies-ACCRUAL'!$J$57/'DEC Cons Subsidies-ACCRUAL'!$H$57),"NO VAR",'DEC Cons Subsidies-ACCRUAL'!$J$57/'DEC Cons Subsidies-ACCRUAL'!$H$57))</f>
        <v>0.5142339148301841</v>
      </c>
      <c r="K76" s="107" t="str">
        <f t="shared" si="1"/>
        <v>OK</v>
      </c>
    </row>
    <row r="77" spans="1:18" ht="30" hidden="1" customHeight="1" x14ac:dyDescent="0.25">
      <c r="A77" s="97" t="s">
        <v>40</v>
      </c>
      <c r="B77" s="136">
        <v>-3.8257612648455392</v>
      </c>
      <c r="C77" s="139"/>
      <c r="D77" s="115">
        <v>-2.1503829301227153E-2</v>
      </c>
      <c r="E77" s="3"/>
      <c r="F77" s="105"/>
      <c r="J77" s="101">
        <f>IF(EXACT(A77,'DEC Cons Subsidies-ACCRUAL'!$B$58)=TRUE,IF(ISERROR('DEC Cons Subsidies-ACCRUAL'!$J$58/'DEC Cons Subsidies-ACCRUAL'!$H$58),"NO VAR",'DEC Cons Subsidies-ACCRUAL'!$J$58/'DEC Cons Subsidies-ACCRUAL'!$H$58))</f>
        <v>-2.1503829301227153E-2</v>
      </c>
      <c r="K77" s="107" t="str">
        <f t="shared" si="1"/>
        <v>OK</v>
      </c>
    </row>
    <row r="78" spans="1:18" ht="30" customHeight="1" x14ac:dyDescent="0.25">
      <c r="A78" s="97" t="s">
        <v>43</v>
      </c>
      <c r="B78" s="136">
        <v>-127.36426729534986</v>
      </c>
      <c r="C78" s="138"/>
      <c r="D78" s="115">
        <v>-0.29070318899582048</v>
      </c>
      <c r="E78" s="116"/>
      <c r="F78" s="105" t="s">
        <v>140</v>
      </c>
      <c r="G78" s="93"/>
      <c r="H78" s="93"/>
      <c r="I78" s="93"/>
      <c r="J78" s="101">
        <f>IF(EXACT(A78,'DEC Cons Subsidies-ACCRUAL'!$B$64)=TRUE,IF(ISERROR('DEC Cons Subsidies-ACCRUAL'!$J$64/'DEC Cons Subsidies-ACCRUAL'!$H$64),"NO VAR",'DEC Cons Subsidies-ACCRUAL'!$J$64/'DEC Cons Subsidies-ACCRUAL'!$H$64))</f>
        <v>-0.29070318899582048</v>
      </c>
      <c r="K78" s="107" t="str">
        <f t="shared" si="1"/>
        <v>OK</v>
      </c>
      <c r="L78" s="93"/>
      <c r="M78" s="93"/>
      <c r="N78" s="93"/>
      <c r="O78" s="93"/>
      <c r="P78" s="93"/>
      <c r="Q78" s="93"/>
      <c r="R78" s="93"/>
    </row>
    <row r="79" spans="1:18" ht="17.25" customHeight="1" x14ac:dyDescent="0.25">
      <c r="A79" s="97" t="s">
        <v>44</v>
      </c>
      <c r="B79" s="136">
        <v>-15.868420638327574</v>
      </c>
      <c r="C79" s="138"/>
      <c r="D79" s="115">
        <v>-0.39660489721525777</v>
      </c>
      <c r="E79" s="116"/>
      <c r="F79" s="105" t="s">
        <v>141</v>
      </c>
      <c r="G79" s="93"/>
      <c r="H79" s="93"/>
      <c r="I79" s="93"/>
      <c r="J79" s="101">
        <f>IF(EXACT(A79,'DEC Cons Subsidies-ACCRUAL'!$B$65)=TRUE,IF(ISERROR('DEC Cons Subsidies-ACCRUAL'!$J$65/'DEC Cons Subsidies-ACCRUAL'!$H$65),"NO VAR",'DEC Cons Subsidies-ACCRUAL'!$J$65/'DEC Cons Subsidies-ACCRUAL'!$H$65))</f>
        <v>-0.39660489721525777</v>
      </c>
      <c r="K79" s="107" t="str">
        <f t="shared" si="1"/>
        <v>OK</v>
      </c>
      <c r="L79" s="93"/>
      <c r="M79" s="93"/>
      <c r="N79" s="93"/>
      <c r="O79" s="93"/>
      <c r="P79" s="93"/>
      <c r="Q79" s="93"/>
      <c r="R79" s="93"/>
    </row>
    <row r="80" spans="1:18" ht="17.25" customHeight="1" x14ac:dyDescent="0.25">
      <c r="A80" s="97" t="s">
        <v>45</v>
      </c>
      <c r="B80" s="136">
        <v>-36.070280570426121</v>
      </c>
      <c r="C80" s="138"/>
      <c r="D80" s="115">
        <v>-0.12395809154236276</v>
      </c>
      <c r="E80" s="116"/>
      <c r="F80" s="105" t="s">
        <v>142</v>
      </c>
      <c r="G80" s="93"/>
      <c r="H80" s="93"/>
      <c r="I80" s="93"/>
      <c r="J80" s="101">
        <f>IF(EXACT(A80,'DEC Cons Subsidies-ACCRUAL'!$B$66)=TRUE,IF(ISERROR('DEC Cons Subsidies-ACCRUAL'!$J$66/'DEC Cons Subsidies-ACCRUAL'!$H$66),"NO VAR",'DEC Cons Subsidies-ACCRUAL'!$J$66/'DEC Cons Subsidies-ACCRUAL'!$H$66))</f>
        <v>-0.12395809154236276</v>
      </c>
      <c r="K80" s="107" t="str">
        <f t="shared" si="1"/>
        <v>OK</v>
      </c>
      <c r="L80" s="93"/>
      <c r="M80" s="93"/>
      <c r="N80" s="93"/>
      <c r="O80" s="93"/>
      <c r="P80" s="93"/>
      <c r="Q80" s="93"/>
      <c r="R80" s="93"/>
    </row>
    <row r="81" spans="1:18" ht="17.25" customHeight="1" x14ac:dyDescent="0.25">
      <c r="A81" s="97" t="s">
        <v>48</v>
      </c>
      <c r="B81" s="136">
        <v>311.35418273800008</v>
      </c>
      <c r="C81" s="138"/>
      <c r="D81" s="115" t="s">
        <v>176</v>
      </c>
      <c r="E81" s="116"/>
      <c r="F81" s="105" t="s">
        <v>143</v>
      </c>
      <c r="G81" s="93"/>
      <c r="H81" s="93"/>
      <c r="I81" s="93"/>
      <c r="J81" s="101">
        <f>IF(EXACT(A81,'DEC Cons Subsidies-ACCRUAL'!$B$72)=TRUE,IF(ISERROR('DEC Cons Subsidies-ACCRUAL'!$J$72/'DEC Cons Subsidies-ACCRUAL'!$H$72),"NO VAR",'DEC Cons Subsidies-ACCRUAL'!$J$72/'DEC Cons Subsidies-ACCRUAL'!$H$72))</f>
        <v>1.9539469392738424</v>
      </c>
      <c r="K81" s="107" t="str">
        <f t="shared" si="1"/>
        <v>OK</v>
      </c>
      <c r="L81" s="93"/>
      <c r="M81" s="93"/>
      <c r="N81" s="93"/>
      <c r="O81" s="93"/>
      <c r="P81" s="93"/>
      <c r="Q81" s="93"/>
      <c r="R81" s="93"/>
    </row>
    <row r="82" spans="1:18" ht="6" customHeight="1" thickBot="1" x14ac:dyDescent="0.3">
      <c r="A82" s="112"/>
      <c r="B82" s="168"/>
      <c r="C82" s="169"/>
      <c r="D82" s="119"/>
      <c r="E82" s="120"/>
      <c r="F82" s="114"/>
    </row>
  </sheetData>
  <mergeCells count="20">
    <mergeCell ref="A6:F6"/>
    <mergeCell ref="A1:F1"/>
    <mergeCell ref="A2:F2"/>
    <mergeCell ref="A3:F3"/>
    <mergeCell ref="A4:F4"/>
    <mergeCell ref="A5:F5"/>
    <mergeCell ref="B49:C49"/>
    <mergeCell ref="D49:E49"/>
    <mergeCell ref="A45:F45"/>
    <mergeCell ref="A47:A48"/>
    <mergeCell ref="B47:C48"/>
    <mergeCell ref="D47:E48"/>
    <mergeCell ref="F47:F48"/>
    <mergeCell ref="A7:F7"/>
    <mergeCell ref="F9:F10"/>
    <mergeCell ref="D11:E11"/>
    <mergeCell ref="B11:C11"/>
    <mergeCell ref="D9:E10"/>
    <mergeCell ref="B9:C10"/>
    <mergeCell ref="A9:A10"/>
  </mergeCells>
  <conditionalFormatting sqref="A9:B9 D9 A10">
    <cfRule type="cellIs" dxfId="3091" priority="1489" operator="equal">
      <formula>"Hide No Variance"</formula>
    </cfRule>
  </conditionalFormatting>
  <conditionalFormatting sqref="B50:B56 B12:B18">
    <cfRule type="cellIs" dxfId="3090" priority="1488" operator="equal">
      <formula>"HIDE "</formula>
    </cfRule>
  </conditionalFormatting>
  <conditionalFormatting sqref="J44 J11:K21 J50:K59">
    <cfRule type="cellIs" dxfId="3089" priority="1487" operator="equal">
      <formula>"NO VAR"</formula>
    </cfRule>
  </conditionalFormatting>
  <conditionalFormatting sqref="J12:K21 J50:K59">
    <cfRule type="cellIs" dxfId="3088" priority="1486" operator="equal">
      <formula>"HIDE-NO VAR"</formula>
    </cfRule>
  </conditionalFormatting>
  <conditionalFormatting sqref="J12:K21 J50:K59">
    <cfRule type="cellIs" dxfId="3087" priority="1485" operator="equal">
      <formula>"ERROR "</formula>
    </cfRule>
  </conditionalFormatting>
  <conditionalFormatting sqref="J13">
    <cfRule type="cellIs" dxfId="3086" priority="1484" operator="equal">
      <formula>"NO VAR"</formula>
    </cfRule>
  </conditionalFormatting>
  <conditionalFormatting sqref="J13">
    <cfRule type="cellIs" dxfId="3085" priority="1483" operator="equal">
      <formula>"NO VAR"</formula>
    </cfRule>
  </conditionalFormatting>
  <conditionalFormatting sqref="J12">
    <cfRule type="cellIs" dxfId="3084" priority="1482" operator="equal">
      <formula>"HIDE-NO VAR"</formula>
    </cfRule>
  </conditionalFormatting>
  <conditionalFormatting sqref="J12">
    <cfRule type="cellIs" dxfId="3083" priority="1481" operator="equal">
      <formula>"NO VAR"</formula>
    </cfRule>
  </conditionalFormatting>
  <conditionalFormatting sqref="J12">
    <cfRule type="cellIs" dxfId="3082" priority="1480" operator="equal">
      <formula>"NO VAR"</formula>
    </cfRule>
  </conditionalFormatting>
  <conditionalFormatting sqref="J12">
    <cfRule type="cellIs" dxfId="3081" priority="1479" operator="equal">
      <formula>"HIDE-NO VAR"</formula>
    </cfRule>
  </conditionalFormatting>
  <conditionalFormatting sqref="J12">
    <cfRule type="cellIs" dxfId="3080" priority="1478" operator="equal">
      <formula>"NO VAR"</formula>
    </cfRule>
  </conditionalFormatting>
  <conditionalFormatting sqref="J12">
    <cfRule type="cellIs" dxfId="3079" priority="1477" operator="equal">
      <formula>"NO VAR"</formula>
    </cfRule>
  </conditionalFormatting>
  <conditionalFormatting sqref="J12">
    <cfRule type="cellIs" dxfId="3078" priority="1476" operator="equal">
      <formula>"HIDE-NO VAR"</formula>
    </cfRule>
  </conditionalFormatting>
  <conditionalFormatting sqref="J12">
    <cfRule type="cellIs" dxfId="3077" priority="1475" operator="equal">
      <formula>"NO VAR"</formula>
    </cfRule>
  </conditionalFormatting>
  <conditionalFormatting sqref="J12">
    <cfRule type="cellIs" dxfId="3076" priority="1474" operator="equal">
      <formula>"NO VAR"</formula>
    </cfRule>
  </conditionalFormatting>
  <conditionalFormatting sqref="J13">
    <cfRule type="cellIs" dxfId="3075" priority="1473" operator="equal">
      <formula>"HIDE-NO VAR"</formula>
    </cfRule>
  </conditionalFormatting>
  <conditionalFormatting sqref="J13">
    <cfRule type="cellIs" dxfId="3074" priority="1472" operator="equal">
      <formula>"HIDE-NO VAR"</formula>
    </cfRule>
  </conditionalFormatting>
  <conditionalFormatting sqref="J13">
    <cfRule type="cellIs" dxfId="3073" priority="1471" operator="equal">
      <formula>"NO VAR"</formula>
    </cfRule>
  </conditionalFormatting>
  <conditionalFormatting sqref="J13">
    <cfRule type="cellIs" dxfId="3072" priority="1470" operator="equal">
      <formula>"HIDE-NO VAR"</formula>
    </cfRule>
  </conditionalFormatting>
  <conditionalFormatting sqref="J13">
    <cfRule type="cellIs" dxfId="3071" priority="1469" operator="equal">
      <formula>"NO VAR"</formula>
    </cfRule>
  </conditionalFormatting>
  <conditionalFormatting sqref="J13">
    <cfRule type="cellIs" dxfId="3070" priority="1468" operator="equal">
      <formula>"HIDE-NO VAR"</formula>
    </cfRule>
  </conditionalFormatting>
  <conditionalFormatting sqref="J13">
    <cfRule type="cellIs" dxfId="3069" priority="1467" operator="equal">
      <formula>"NO VAR"</formula>
    </cfRule>
  </conditionalFormatting>
  <conditionalFormatting sqref="J13">
    <cfRule type="cellIs" dxfId="3068" priority="1466" operator="equal">
      <formula>"NO VAR"</formula>
    </cfRule>
  </conditionalFormatting>
  <conditionalFormatting sqref="K13">
    <cfRule type="cellIs" dxfId="3067" priority="1465" operator="equal">
      <formula>"HIDE-NO VAR"</formula>
    </cfRule>
  </conditionalFormatting>
  <conditionalFormatting sqref="K13">
    <cfRule type="cellIs" dxfId="3066" priority="1464" operator="equal">
      <formula>"NO VAR"</formula>
    </cfRule>
  </conditionalFormatting>
  <conditionalFormatting sqref="K13">
    <cfRule type="cellIs" dxfId="3065" priority="1463" operator="equal">
      <formula>"NO VAR"</formula>
    </cfRule>
  </conditionalFormatting>
  <conditionalFormatting sqref="K12">
    <cfRule type="cellIs" dxfId="3064" priority="1462" operator="equal">
      <formula>"HIDE-NO VAR"</formula>
    </cfRule>
  </conditionalFormatting>
  <conditionalFormatting sqref="K12">
    <cfRule type="cellIs" dxfId="3063" priority="1461" operator="equal">
      <formula>"NO VAR"</formula>
    </cfRule>
  </conditionalFormatting>
  <conditionalFormatting sqref="K12">
    <cfRule type="cellIs" dxfId="3062" priority="1460" operator="equal">
      <formula>"NO VAR"</formula>
    </cfRule>
  </conditionalFormatting>
  <conditionalFormatting sqref="K12">
    <cfRule type="cellIs" dxfId="3061" priority="1459" operator="equal">
      <formula>"HIDE-NO VAR"</formula>
    </cfRule>
  </conditionalFormatting>
  <conditionalFormatting sqref="K12">
    <cfRule type="cellIs" dxfId="3060" priority="1458" operator="equal">
      <formula>"NO VAR"</formula>
    </cfRule>
  </conditionalFormatting>
  <conditionalFormatting sqref="K12">
    <cfRule type="cellIs" dxfId="3059" priority="1457" operator="equal">
      <formula>"NO VAR"</formula>
    </cfRule>
  </conditionalFormatting>
  <conditionalFormatting sqref="K12">
    <cfRule type="cellIs" dxfId="3058" priority="1456" operator="equal">
      <formula>"HIDE-NO VAR"</formula>
    </cfRule>
  </conditionalFormatting>
  <conditionalFormatting sqref="K12">
    <cfRule type="cellIs" dxfId="3057" priority="1455" operator="equal">
      <formula>"NO VAR"</formula>
    </cfRule>
  </conditionalFormatting>
  <conditionalFormatting sqref="K12">
    <cfRule type="cellIs" dxfId="3056" priority="1454" operator="equal">
      <formula>"NO VAR"</formula>
    </cfRule>
  </conditionalFormatting>
  <conditionalFormatting sqref="K13">
    <cfRule type="cellIs" dxfId="3055" priority="1453" operator="equal">
      <formula>"HIDE-NO VAR"</formula>
    </cfRule>
  </conditionalFormatting>
  <conditionalFormatting sqref="K13">
    <cfRule type="cellIs" dxfId="3054" priority="1452" operator="equal">
      <formula>"HIDE-NO VAR"</formula>
    </cfRule>
  </conditionalFormatting>
  <conditionalFormatting sqref="K13">
    <cfRule type="cellIs" dxfId="3053" priority="1451" operator="equal">
      <formula>"NO VAR"</formula>
    </cfRule>
  </conditionalFormatting>
  <conditionalFormatting sqref="K13">
    <cfRule type="cellIs" dxfId="3052" priority="1450" operator="equal">
      <formula>"HIDE-NO VAR"</formula>
    </cfRule>
  </conditionalFormatting>
  <conditionalFormatting sqref="K13">
    <cfRule type="cellIs" dxfId="3051" priority="1449" operator="equal">
      <formula>"NO VAR"</formula>
    </cfRule>
  </conditionalFormatting>
  <conditionalFormatting sqref="K13">
    <cfRule type="cellIs" dxfId="3050" priority="1448" operator="equal">
      <formula>"HIDE-NO VAR"</formula>
    </cfRule>
  </conditionalFormatting>
  <conditionalFormatting sqref="K13">
    <cfRule type="cellIs" dxfId="3049" priority="1447" operator="equal">
      <formula>"NO VAR"</formula>
    </cfRule>
  </conditionalFormatting>
  <conditionalFormatting sqref="K13">
    <cfRule type="cellIs" dxfId="3048" priority="1446" operator="equal">
      <formula>"NO VAR"</formula>
    </cfRule>
  </conditionalFormatting>
  <conditionalFormatting sqref="K12:K21 K50:K59">
    <cfRule type="cellIs" dxfId="3047" priority="1445" operator="equal">
      <formula>"INCORRECT LINE BEING PICKED UP"</formula>
    </cfRule>
  </conditionalFormatting>
  <conditionalFormatting sqref="B19:B20">
    <cfRule type="cellIs" dxfId="3046" priority="1444" operator="equal">
      <formula>"HIDE "</formula>
    </cfRule>
  </conditionalFormatting>
  <conditionalFormatting sqref="B81">
    <cfRule type="cellIs" dxfId="3045" priority="239" operator="equal">
      <formula>"HIDE "</formula>
    </cfRule>
  </conditionalFormatting>
  <conditionalFormatting sqref="D12:D24 D50:D62 D26:D44 D64:D81">
    <cfRule type="cellIs" dxfId="3044" priority="238" operator="equal">
      <formula>"HIDE "</formula>
    </cfRule>
  </conditionalFormatting>
  <conditionalFormatting sqref="B22:B24 E22:E24">
    <cfRule type="cellIs" dxfId="3043" priority="1443" operator="equal">
      <formula>"HIDE "</formula>
    </cfRule>
  </conditionalFormatting>
  <conditionalFormatting sqref="J22:J24">
    <cfRule type="cellIs" dxfId="3042" priority="1442" operator="equal">
      <formula>"NO VAR"</formula>
    </cfRule>
  </conditionalFormatting>
  <conditionalFormatting sqref="J22:J24">
    <cfRule type="cellIs" dxfId="3041" priority="1441" operator="equal">
      <formula>"HIDE-NO VAR"</formula>
    </cfRule>
  </conditionalFormatting>
  <conditionalFormatting sqref="J22:J24">
    <cfRule type="cellIs" dxfId="3040" priority="1440" operator="equal">
      <formula>"ERROR "</formula>
    </cfRule>
  </conditionalFormatting>
  <conditionalFormatting sqref="J22:J24">
    <cfRule type="cellIs" dxfId="3039" priority="1439" operator="equal">
      <formula>"HIDE-NO VAR"</formula>
    </cfRule>
  </conditionalFormatting>
  <conditionalFormatting sqref="J22:J24">
    <cfRule type="cellIs" dxfId="3038" priority="1438" operator="equal">
      <formula>"HIDE-NO VAR"</formula>
    </cfRule>
  </conditionalFormatting>
  <conditionalFormatting sqref="J22:J24">
    <cfRule type="cellIs" dxfId="3037" priority="1437" operator="equal">
      <formula>"NO VAR"</formula>
    </cfRule>
  </conditionalFormatting>
  <conditionalFormatting sqref="J22:J24">
    <cfRule type="cellIs" dxfId="3036" priority="1436" operator="equal">
      <formula>"HIDE-NO VAR"</formula>
    </cfRule>
  </conditionalFormatting>
  <conditionalFormatting sqref="J22:J24">
    <cfRule type="cellIs" dxfId="3035" priority="1435" operator="equal">
      <formula>"NO VAR"</formula>
    </cfRule>
  </conditionalFormatting>
  <conditionalFormatting sqref="J22:J24">
    <cfRule type="cellIs" dxfId="3034" priority="1434" operator="equal">
      <formula>"HIDE-NO VAR"</formula>
    </cfRule>
  </conditionalFormatting>
  <conditionalFormatting sqref="J22:J24">
    <cfRule type="cellIs" dxfId="3033" priority="1433" operator="equal">
      <formula>"NO VAR"</formula>
    </cfRule>
  </conditionalFormatting>
  <conditionalFormatting sqref="J22:J24">
    <cfRule type="cellIs" dxfId="3032" priority="1432" operator="equal">
      <formula>"NO VAR"</formula>
    </cfRule>
  </conditionalFormatting>
  <conditionalFormatting sqref="J22:J24">
    <cfRule type="cellIs" dxfId="3031" priority="1431" operator="equal">
      <formula>"HIDE-NO VAR"</formula>
    </cfRule>
  </conditionalFormatting>
  <conditionalFormatting sqref="J22:J24">
    <cfRule type="cellIs" dxfId="3030" priority="1430" operator="equal">
      <formula>"NO VAR"</formula>
    </cfRule>
  </conditionalFormatting>
  <conditionalFormatting sqref="J22:J24">
    <cfRule type="cellIs" dxfId="3029" priority="1429" operator="equal">
      <formula>"NO VAR"</formula>
    </cfRule>
  </conditionalFormatting>
  <conditionalFormatting sqref="J22:J24">
    <cfRule type="cellIs" dxfId="3028" priority="1428" operator="equal">
      <formula>"HIDE-NO VAR"</formula>
    </cfRule>
  </conditionalFormatting>
  <conditionalFormatting sqref="J22:J24">
    <cfRule type="cellIs" dxfId="3027" priority="1427" operator="equal">
      <formula>"NO VAR"</formula>
    </cfRule>
  </conditionalFormatting>
  <conditionalFormatting sqref="J22:J24">
    <cfRule type="cellIs" dxfId="3026" priority="1426" operator="equal">
      <formula>"NO VAR"</formula>
    </cfRule>
  </conditionalFormatting>
  <conditionalFormatting sqref="J22:J24">
    <cfRule type="cellIs" dxfId="3025" priority="1425" operator="equal">
      <formula>"HIDE-NO VAR"</formula>
    </cfRule>
  </conditionalFormatting>
  <conditionalFormatting sqref="J22:J24">
    <cfRule type="cellIs" dxfId="3024" priority="1424" operator="equal">
      <formula>"NO VAR"</formula>
    </cfRule>
  </conditionalFormatting>
  <conditionalFormatting sqref="J22:J24">
    <cfRule type="cellIs" dxfId="3023" priority="1423" operator="equal">
      <formula>"NO VAR"</formula>
    </cfRule>
  </conditionalFormatting>
  <conditionalFormatting sqref="J22:J24">
    <cfRule type="cellIs" dxfId="3022" priority="1422" operator="equal">
      <formula>"HIDE-NO VAR"</formula>
    </cfRule>
  </conditionalFormatting>
  <conditionalFormatting sqref="J22:J24">
    <cfRule type="cellIs" dxfId="3021" priority="1421" operator="equal">
      <formula>"NO VAR"</formula>
    </cfRule>
  </conditionalFormatting>
  <conditionalFormatting sqref="J22:J24">
    <cfRule type="cellIs" dxfId="3020" priority="1420" operator="equal">
      <formula>"NO VAR"</formula>
    </cfRule>
  </conditionalFormatting>
  <conditionalFormatting sqref="J22:J24">
    <cfRule type="cellIs" dxfId="3019" priority="1419" operator="equal">
      <formula>"HIDE-NO VAR"</formula>
    </cfRule>
  </conditionalFormatting>
  <conditionalFormatting sqref="J22:J24">
    <cfRule type="cellIs" dxfId="3018" priority="1418" operator="equal">
      <formula>"NO VAR"</formula>
    </cfRule>
  </conditionalFormatting>
  <conditionalFormatting sqref="J22:J24">
    <cfRule type="cellIs" dxfId="3017" priority="1417" operator="equal">
      <formula>"NO VAR"</formula>
    </cfRule>
  </conditionalFormatting>
  <conditionalFormatting sqref="J22:J24">
    <cfRule type="cellIs" dxfId="3016" priority="1416" operator="equal">
      <formula>"HIDE-NO VAR"</formula>
    </cfRule>
  </conditionalFormatting>
  <conditionalFormatting sqref="J22:J24">
    <cfRule type="cellIs" dxfId="3015" priority="1415" operator="equal">
      <formula>"NO VAR"</formula>
    </cfRule>
  </conditionalFormatting>
  <conditionalFormatting sqref="J22:J24">
    <cfRule type="cellIs" dxfId="3014" priority="1414" operator="equal">
      <formula>"NO VAR"</formula>
    </cfRule>
  </conditionalFormatting>
  <conditionalFormatting sqref="J22:J24">
    <cfRule type="cellIs" dxfId="3013" priority="1413" operator="equal">
      <formula>"HIDE-NO VAR"</formula>
    </cfRule>
  </conditionalFormatting>
  <conditionalFormatting sqref="J22:J24">
    <cfRule type="cellIs" dxfId="3012" priority="1412" operator="equal">
      <formula>"NO VAR"</formula>
    </cfRule>
  </conditionalFormatting>
  <conditionalFormatting sqref="J22:J24">
    <cfRule type="cellIs" dxfId="3011" priority="1411" operator="equal">
      <formula>"NO VAR"</formula>
    </cfRule>
  </conditionalFormatting>
  <conditionalFormatting sqref="K22:K24">
    <cfRule type="cellIs" dxfId="3010" priority="1410" operator="equal">
      <formula>"NO VAR"</formula>
    </cfRule>
  </conditionalFormatting>
  <conditionalFormatting sqref="K22:K24">
    <cfRule type="cellIs" dxfId="3009" priority="1409" operator="equal">
      <formula>"HIDE-NO VAR"</formula>
    </cfRule>
  </conditionalFormatting>
  <conditionalFormatting sqref="K22:K24">
    <cfRule type="cellIs" dxfId="3008" priority="1408" operator="equal">
      <formula>"ERROR "</formula>
    </cfRule>
  </conditionalFormatting>
  <conditionalFormatting sqref="K22:K24">
    <cfRule type="cellIs" dxfId="3007" priority="1407" operator="equal">
      <formula>"HIDE-NO VAR"</formula>
    </cfRule>
  </conditionalFormatting>
  <conditionalFormatting sqref="K22:K24">
    <cfRule type="cellIs" dxfId="3006" priority="1406" operator="equal">
      <formula>"HIDE-NO VAR"</formula>
    </cfRule>
  </conditionalFormatting>
  <conditionalFormatting sqref="K22:K24">
    <cfRule type="cellIs" dxfId="3005" priority="1405" operator="equal">
      <formula>"NO VAR"</formula>
    </cfRule>
  </conditionalFormatting>
  <conditionalFormatting sqref="K22:K24">
    <cfRule type="cellIs" dxfId="3004" priority="1404" operator="equal">
      <formula>"HIDE-NO VAR"</formula>
    </cfRule>
  </conditionalFormatting>
  <conditionalFormatting sqref="K22:K24">
    <cfRule type="cellIs" dxfId="3003" priority="1403" operator="equal">
      <formula>"NO VAR"</formula>
    </cfRule>
  </conditionalFormatting>
  <conditionalFormatting sqref="K22:K24">
    <cfRule type="cellIs" dxfId="3002" priority="1402" operator="equal">
      <formula>"HIDE-NO VAR"</formula>
    </cfRule>
  </conditionalFormatting>
  <conditionalFormatting sqref="K22:K24">
    <cfRule type="cellIs" dxfId="3001" priority="1401" operator="equal">
      <formula>"NO VAR"</formula>
    </cfRule>
  </conditionalFormatting>
  <conditionalFormatting sqref="K22:K24">
    <cfRule type="cellIs" dxfId="3000" priority="1400" operator="equal">
      <formula>"NO VAR"</formula>
    </cfRule>
  </conditionalFormatting>
  <conditionalFormatting sqref="K22:K24">
    <cfRule type="cellIs" dxfId="2999" priority="1399" operator="equal">
      <formula>"HIDE-NO VAR"</formula>
    </cfRule>
  </conditionalFormatting>
  <conditionalFormatting sqref="K22:K24">
    <cfRule type="cellIs" dxfId="2998" priority="1398" operator="equal">
      <formula>"NO VAR"</formula>
    </cfRule>
  </conditionalFormatting>
  <conditionalFormatting sqref="K22:K24">
    <cfRule type="cellIs" dxfId="2997" priority="1397" operator="equal">
      <formula>"NO VAR"</formula>
    </cfRule>
  </conditionalFormatting>
  <conditionalFormatting sqref="K22:K24">
    <cfRule type="cellIs" dxfId="2996" priority="1396" operator="equal">
      <formula>"HIDE-NO VAR"</formula>
    </cfRule>
  </conditionalFormatting>
  <conditionalFormatting sqref="K22:K24">
    <cfRule type="cellIs" dxfId="2995" priority="1395" operator="equal">
      <formula>"NO VAR"</formula>
    </cfRule>
  </conditionalFormatting>
  <conditionalFormatting sqref="K22:K24">
    <cfRule type="cellIs" dxfId="2994" priority="1394" operator="equal">
      <formula>"NO VAR"</formula>
    </cfRule>
  </conditionalFormatting>
  <conditionalFormatting sqref="K22:K24">
    <cfRule type="cellIs" dxfId="2993" priority="1393" operator="equal">
      <formula>"HIDE-NO VAR"</formula>
    </cfRule>
  </conditionalFormatting>
  <conditionalFormatting sqref="K22:K24">
    <cfRule type="cellIs" dxfId="2992" priority="1392" operator="equal">
      <formula>"NO VAR"</formula>
    </cfRule>
  </conditionalFormatting>
  <conditionalFormatting sqref="K22:K24">
    <cfRule type="cellIs" dxfId="2991" priority="1391" operator="equal">
      <formula>"NO VAR"</formula>
    </cfRule>
  </conditionalFormatting>
  <conditionalFormatting sqref="K22:K24">
    <cfRule type="cellIs" dxfId="2990" priority="1390" operator="equal">
      <formula>"HIDE-NO VAR"</formula>
    </cfRule>
  </conditionalFormatting>
  <conditionalFormatting sqref="K22:K24">
    <cfRule type="cellIs" dxfId="2989" priority="1389" operator="equal">
      <formula>"NO VAR"</formula>
    </cfRule>
  </conditionalFormatting>
  <conditionalFormatting sqref="K22:K24">
    <cfRule type="cellIs" dxfId="2988" priority="1388" operator="equal">
      <formula>"NO VAR"</formula>
    </cfRule>
  </conditionalFormatting>
  <conditionalFormatting sqref="K22:K24">
    <cfRule type="cellIs" dxfId="2987" priority="1387" operator="equal">
      <formula>"HIDE-NO VAR"</formula>
    </cfRule>
  </conditionalFormatting>
  <conditionalFormatting sqref="K22:K24">
    <cfRule type="cellIs" dxfId="2986" priority="1386" operator="equal">
      <formula>"NO VAR"</formula>
    </cfRule>
  </conditionalFormatting>
  <conditionalFormatting sqref="K22:K24">
    <cfRule type="cellIs" dxfId="2985" priority="1385" operator="equal">
      <formula>"NO VAR"</formula>
    </cfRule>
  </conditionalFormatting>
  <conditionalFormatting sqref="K22:K24">
    <cfRule type="cellIs" dxfId="2984" priority="1384" operator="equal">
      <formula>"HIDE-NO VAR"</formula>
    </cfRule>
  </conditionalFormatting>
  <conditionalFormatting sqref="K22:K24">
    <cfRule type="cellIs" dxfId="2983" priority="1383" operator="equal">
      <formula>"NO VAR"</formula>
    </cfRule>
  </conditionalFormatting>
  <conditionalFormatting sqref="K22:K24">
    <cfRule type="cellIs" dxfId="2982" priority="1382" operator="equal">
      <formula>"NO VAR"</formula>
    </cfRule>
  </conditionalFormatting>
  <conditionalFormatting sqref="K22:K24">
    <cfRule type="cellIs" dxfId="2981" priority="1381" operator="equal">
      <formula>"HIDE-NO VAR"</formula>
    </cfRule>
  </conditionalFormatting>
  <conditionalFormatting sqref="K22:K24">
    <cfRule type="cellIs" dxfId="2980" priority="1380" operator="equal">
      <formula>"NO VAR"</formula>
    </cfRule>
  </conditionalFormatting>
  <conditionalFormatting sqref="K22:K24">
    <cfRule type="cellIs" dxfId="2979" priority="1379" operator="equal">
      <formula>"NO VAR"</formula>
    </cfRule>
  </conditionalFormatting>
  <conditionalFormatting sqref="K22:K24">
    <cfRule type="cellIs" dxfId="2978" priority="1378" operator="equal">
      <formula>"HIDE-NO VAR"</formula>
    </cfRule>
  </conditionalFormatting>
  <conditionalFormatting sqref="K22:K24">
    <cfRule type="cellIs" dxfId="2977" priority="1377" operator="equal">
      <formula>"NO VAR"</formula>
    </cfRule>
  </conditionalFormatting>
  <conditionalFormatting sqref="K22:K24">
    <cfRule type="cellIs" dxfId="2976" priority="1376" operator="equal">
      <formula>"NO VAR"</formula>
    </cfRule>
  </conditionalFormatting>
  <conditionalFormatting sqref="K22:K24">
    <cfRule type="cellIs" dxfId="2975" priority="1375" operator="equal">
      <formula>"HIDE-NO VAR"</formula>
    </cfRule>
  </conditionalFormatting>
  <conditionalFormatting sqref="K22:K24">
    <cfRule type="cellIs" dxfId="2974" priority="1374" operator="equal">
      <formula>"NO VAR"</formula>
    </cfRule>
  </conditionalFormatting>
  <conditionalFormatting sqref="K22:K24">
    <cfRule type="cellIs" dxfId="2973" priority="1373" operator="equal">
      <formula>"NO VAR"</formula>
    </cfRule>
  </conditionalFormatting>
  <conditionalFormatting sqref="K22:K24">
    <cfRule type="cellIs" dxfId="2972" priority="1372" operator="equal">
      <formula>"HIDE-NO VAR"</formula>
    </cfRule>
  </conditionalFormatting>
  <conditionalFormatting sqref="K22:K24">
    <cfRule type="cellIs" dxfId="2971" priority="1371" operator="equal">
      <formula>"NO VAR"</formula>
    </cfRule>
  </conditionalFormatting>
  <conditionalFormatting sqref="K22:K24">
    <cfRule type="cellIs" dxfId="2970" priority="1370" operator="equal">
      <formula>"NO VAR"</formula>
    </cfRule>
  </conditionalFormatting>
  <conditionalFormatting sqref="K22:K24">
    <cfRule type="cellIs" dxfId="2969" priority="1369" operator="equal">
      <formula>"INCORRECT LINE BEING PICKED UP"</formula>
    </cfRule>
  </conditionalFormatting>
  <conditionalFormatting sqref="B26 E26">
    <cfRule type="cellIs" dxfId="2968" priority="1368" operator="equal">
      <formula>"HIDE "</formula>
    </cfRule>
  </conditionalFormatting>
  <conditionalFormatting sqref="J26">
    <cfRule type="cellIs" dxfId="2967" priority="1367" operator="equal">
      <formula>"NO VAR"</formula>
    </cfRule>
  </conditionalFormatting>
  <conditionalFormatting sqref="J26">
    <cfRule type="cellIs" dxfId="2966" priority="1366" operator="equal">
      <formula>"HIDE-NO VAR"</formula>
    </cfRule>
  </conditionalFormatting>
  <conditionalFormatting sqref="J26">
    <cfRule type="cellIs" dxfId="2965" priority="1365" operator="equal">
      <formula>"ERROR "</formula>
    </cfRule>
  </conditionalFormatting>
  <conditionalFormatting sqref="J26">
    <cfRule type="cellIs" dxfId="2964" priority="1364" operator="equal">
      <formula>"HIDE-NO VAR"</formula>
    </cfRule>
  </conditionalFormatting>
  <conditionalFormatting sqref="J26">
    <cfRule type="cellIs" dxfId="2963" priority="1363" operator="equal">
      <formula>"HIDE-NO VAR"</formula>
    </cfRule>
  </conditionalFormatting>
  <conditionalFormatting sqref="J26">
    <cfRule type="cellIs" dxfId="2962" priority="1362" operator="equal">
      <formula>"NO VAR"</formula>
    </cfRule>
  </conditionalFormatting>
  <conditionalFormatting sqref="J26">
    <cfRule type="cellIs" dxfId="2961" priority="1361" operator="equal">
      <formula>"HIDE-NO VAR"</formula>
    </cfRule>
  </conditionalFormatting>
  <conditionalFormatting sqref="J26">
    <cfRule type="cellIs" dxfId="2960" priority="1360" operator="equal">
      <formula>"NO VAR"</formula>
    </cfRule>
  </conditionalFormatting>
  <conditionalFormatting sqref="J26">
    <cfRule type="cellIs" dxfId="2959" priority="1359" operator="equal">
      <formula>"HIDE-NO VAR"</formula>
    </cfRule>
  </conditionalFormatting>
  <conditionalFormatting sqref="J26">
    <cfRule type="cellIs" dxfId="2958" priority="1358" operator="equal">
      <formula>"NO VAR"</formula>
    </cfRule>
  </conditionalFormatting>
  <conditionalFormatting sqref="J26">
    <cfRule type="cellIs" dxfId="2957" priority="1357" operator="equal">
      <formula>"NO VAR"</formula>
    </cfRule>
  </conditionalFormatting>
  <conditionalFormatting sqref="J26">
    <cfRule type="cellIs" dxfId="2956" priority="1356" operator="equal">
      <formula>"HIDE-NO VAR"</formula>
    </cfRule>
  </conditionalFormatting>
  <conditionalFormatting sqref="J26">
    <cfRule type="cellIs" dxfId="2955" priority="1355" operator="equal">
      <formula>"NO VAR"</formula>
    </cfRule>
  </conditionalFormatting>
  <conditionalFormatting sqref="J26">
    <cfRule type="cellIs" dxfId="2954" priority="1354" operator="equal">
      <formula>"NO VAR"</formula>
    </cfRule>
  </conditionalFormatting>
  <conditionalFormatting sqref="J26">
    <cfRule type="cellIs" dxfId="2953" priority="1353" operator="equal">
      <formula>"HIDE-NO VAR"</formula>
    </cfRule>
  </conditionalFormatting>
  <conditionalFormatting sqref="J26">
    <cfRule type="cellIs" dxfId="2952" priority="1352" operator="equal">
      <formula>"NO VAR"</formula>
    </cfRule>
  </conditionalFormatting>
  <conditionalFormatting sqref="J26">
    <cfRule type="cellIs" dxfId="2951" priority="1351" operator="equal">
      <formula>"NO VAR"</formula>
    </cfRule>
  </conditionalFormatting>
  <conditionalFormatting sqref="J26">
    <cfRule type="cellIs" dxfId="2950" priority="1350" operator="equal">
      <formula>"HIDE-NO VAR"</formula>
    </cfRule>
  </conditionalFormatting>
  <conditionalFormatting sqref="J26">
    <cfRule type="cellIs" dxfId="2949" priority="1349" operator="equal">
      <formula>"NO VAR"</formula>
    </cfRule>
  </conditionalFormatting>
  <conditionalFormatting sqref="J26">
    <cfRule type="cellIs" dxfId="2948" priority="1348" operator="equal">
      <formula>"NO VAR"</formula>
    </cfRule>
  </conditionalFormatting>
  <conditionalFormatting sqref="J26">
    <cfRule type="cellIs" dxfId="2947" priority="1347" operator="equal">
      <formula>"HIDE-NO VAR"</formula>
    </cfRule>
  </conditionalFormatting>
  <conditionalFormatting sqref="J26">
    <cfRule type="cellIs" dxfId="2946" priority="1346" operator="equal">
      <formula>"NO VAR"</formula>
    </cfRule>
  </conditionalFormatting>
  <conditionalFormatting sqref="J26">
    <cfRule type="cellIs" dxfId="2945" priority="1345" operator="equal">
      <formula>"NO VAR"</formula>
    </cfRule>
  </conditionalFormatting>
  <conditionalFormatting sqref="J26">
    <cfRule type="cellIs" dxfId="2944" priority="1344" operator="equal">
      <formula>"HIDE-NO VAR"</formula>
    </cfRule>
  </conditionalFormatting>
  <conditionalFormatting sqref="J26">
    <cfRule type="cellIs" dxfId="2943" priority="1343" operator="equal">
      <formula>"NO VAR"</formula>
    </cfRule>
  </conditionalFormatting>
  <conditionalFormatting sqref="J26">
    <cfRule type="cellIs" dxfId="2942" priority="1342" operator="equal">
      <formula>"NO VAR"</formula>
    </cfRule>
  </conditionalFormatting>
  <conditionalFormatting sqref="J26">
    <cfRule type="cellIs" dxfId="2941" priority="1341" operator="equal">
      <formula>"HIDE-NO VAR"</formula>
    </cfRule>
  </conditionalFormatting>
  <conditionalFormatting sqref="J26">
    <cfRule type="cellIs" dxfId="2940" priority="1340" operator="equal">
      <formula>"NO VAR"</formula>
    </cfRule>
  </conditionalFormatting>
  <conditionalFormatting sqref="J26">
    <cfRule type="cellIs" dxfId="2939" priority="1339" operator="equal">
      <formula>"NO VAR"</formula>
    </cfRule>
  </conditionalFormatting>
  <conditionalFormatting sqref="J26">
    <cfRule type="cellIs" dxfId="2938" priority="1338" operator="equal">
      <formula>"HIDE-NO VAR"</formula>
    </cfRule>
  </conditionalFormatting>
  <conditionalFormatting sqref="J26">
    <cfRule type="cellIs" dxfId="2937" priority="1337" operator="equal">
      <formula>"NO VAR"</formula>
    </cfRule>
  </conditionalFormatting>
  <conditionalFormatting sqref="J26">
    <cfRule type="cellIs" dxfId="2936" priority="1336" operator="equal">
      <formula>"NO VAR"</formula>
    </cfRule>
  </conditionalFormatting>
  <conditionalFormatting sqref="K26">
    <cfRule type="cellIs" dxfId="2935" priority="1335" operator="equal">
      <formula>"NO VAR"</formula>
    </cfRule>
  </conditionalFormatting>
  <conditionalFormatting sqref="K26">
    <cfRule type="cellIs" dxfId="2934" priority="1334" operator="equal">
      <formula>"HIDE-NO VAR"</formula>
    </cfRule>
  </conditionalFormatting>
  <conditionalFormatting sqref="K26">
    <cfRule type="cellIs" dxfId="2933" priority="1333" operator="equal">
      <formula>"ERROR "</formula>
    </cfRule>
  </conditionalFormatting>
  <conditionalFormatting sqref="K26">
    <cfRule type="cellIs" dxfId="2932" priority="1332" operator="equal">
      <formula>"HIDE-NO VAR"</formula>
    </cfRule>
  </conditionalFormatting>
  <conditionalFormatting sqref="K26">
    <cfRule type="cellIs" dxfId="2931" priority="1331" operator="equal">
      <formula>"HIDE-NO VAR"</formula>
    </cfRule>
  </conditionalFormatting>
  <conditionalFormatting sqref="K26">
    <cfRule type="cellIs" dxfId="2930" priority="1330" operator="equal">
      <formula>"NO VAR"</formula>
    </cfRule>
  </conditionalFormatting>
  <conditionalFormatting sqref="K26">
    <cfRule type="cellIs" dxfId="2929" priority="1329" operator="equal">
      <formula>"HIDE-NO VAR"</formula>
    </cfRule>
  </conditionalFormatting>
  <conditionalFormatting sqref="K26">
    <cfRule type="cellIs" dxfId="2928" priority="1328" operator="equal">
      <formula>"NO VAR"</formula>
    </cfRule>
  </conditionalFormatting>
  <conditionalFormatting sqref="K26">
    <cfRule type="cellIs" dxfId="2927" priority="1327" operator="equal">
      <formula>"HIDE-NO VAR"</formula>
    </cfRule>
  </conditionalFormatting>
  <conditionalFormatting sqref="K26">
    <cfRule type="cellIs" dxfId="2926" priority="1326" operator="equal">
      <formula>"NO VAR"</formula>
    </cfRule>
  </conditionalFormatting>
  <conditionalFormatting sqref="K26">
    <cfRule type="cellIs" dxfId="2925" priority="1325" operator="equal">
      <formula>"NO VAR"</formula>
    </cfRule>
  </conditionalFormatting>
  <conditionalFormatting sqref="K26">
    <cfRule type="cellIs" dxfId="2924" priority="1324" operator="equal">
      <formula>"HIDE-NO VAR"</formula>
    </cfRule>
  </conditionalFormatting>
  <conditionalFormatting sqref="K26">
    <cfRule type="cellIs" dxfId="2923" priority="1323" operator="equal">
      <formula>"NO VAR"</formula>
    </cfRule>
  </conditionalFormatting>
  <conditionalFormatting sqref="K26">
    <cfRule type="cellIs" dxfId="2922" priority="1322" operator="equal">
      <formula>"NO VAR"</formula>
    </cfRule>
  </conditionalFormatting>
  <conditionalFormatting sqref="K26">
    <cfRule type="cellIs" dxfId="2921" priority="1321" operator="equal">
      <formula>"HIDE-NO VAR"</formula>
    </cfRule>
  </conditionalFormatting>
  <conditionalFormatting sqref="K26">
    <cfRule type="cellIs" dxfId="2920" priority="1320" operator="equal">
      <formula>"NO VAR"</formula>
    </cfRule>
  </conditionalFormatting>
  <conditionalFormatting sqref="K26">
    <cfRule type="cellIs" dxfId="2919" priority="1319" operator="equal">
      <formula>"NO VAR"</formula>
    </cfRule>
  </conditionalFormatting>
  <conditionalFormatting sqref="K26">
    <cfRule type="cellIs" dxfId="2918" priority="1318" operator="equal">
      <formula>"HIDE-NO VAR"</formula>
    </cfRule>
  </conditionalFormatting>
  <conditionalFormatting sqref="K26">
    <cfRule type="cellIs" dxfId="2917" priority="1317" operator="equal">
      <formula>"NO VAR"</formula>
    </cfRule>
  </conditionalFormatting>
  <conditionalFormatting sqref="K26">
    <cfRule type="cellIs" dxfId="2916" priority="1316" operator="equal">
      <formula>"NO VAR"</formula>
    </cfRule>
  </conditionalFormatting>
  <conditionalFormatting sqref="K26">
    <cfRule type="cellIs" dxfId="2915" priority="1315" operator="equal">
      <formula>"HIDE-NO VAR"</formula>
    </cfRule>
  </conditionalFormatting>
  <conditionalFormatting sqref="K26">
    <cfRule type="cellIs" dxfId="2914" priority="1314" operator="equal">
      <formula>"NO VAR"</formula>
    </cfRule>
  </conditionalFormatting>
  <conditionalFormatting sqref="K26">
    <cfRule type="cellIs" dxfId="2913" priority="1313" operator="equal">
      <formula>"NO VAR"</formula>
    </cfRule>
  </conditionalFormatting>
  <conditionalFormatting sqref="K26">
    <cfRule type="cellIs" dxfId="2912" priority="1312" operator="equal">
      <formula>"HIDE-NO VAR"</formula>
    </cfRule>
  </conditionalFormatting>
  <conditionalFormatting sqref="K26">
    <cfRule type="cellIs" dxfId="2911" priority="1311" operator="equal">
      <formula>"NO VAR"</formula>
    </cfRule>
  </conditionalFormatting>
  <conditionalFormatting sqref="K26">
    <cfRule type="cellIs" dxfId="2910" priority="1310" operator="equal">
      <formula>"NO VAR"</formula>
    </cfRule>
  </conditionalFormatting>
  <conditionalFormatting sqref="K26">
    <cfRule type="cellIs" dxfId="2909" priority="1309" operator="equal">
      <formula>"HIDE-NO VAR"</formula>
    </cfRule>
  </conditionalFormatting>
  <conditionalFormatting sqref="K26">
    <cfRule type="cellIs" dxfId="2908" priority="1308" operator="equal">
      <formula>"NO VAR"</formula>
    </cfRule>
  </conditionalFormatting>
  <conditionalFormatting sqref="K26">
    <cfRule type="cellIs" dxfId="2907" priority="1307" operator="equal">
      <formula>"NO VAR"</formula>
    </cfRule>
  </conditionalFormatting>
  <conditionalFormatting sqref="K26">
    <cfRule type="cellIs" dxfId="2906" priority="1306" operator="equal">
      <formula>"HIDE-NO VAR"</formula>
    </cfRule>
  </conditionalFormatting>
  <conditionalFormatting sqref="K26">
    <cfRule type="cellIs" dxfId="2905" priority="1305" operator="equal">
      <formula>"NO VAR"</formula>
    </cfRule>
  </conditionalFormatting>
  <conditionalFormatting sqref="K26">
    <cfRule type="cellIs" dxfId="2904" priority="1304" operator="equal">
      <formula>"NO VAR"</formula>
    </cfRule>
  </conditionalFormatting>
  <conditionalFormatting sqref="K26">
    <cfRule type="cellIs" dxfId="2903" priority="1303" operator="equal">
      <formula>"HIDE-NO VAR"</formula>
    </cfRule>
  </conditionalFormatting>
  <conditionalFormatting sqref="K26">
    <cfRule type="cellIs" dxfId="2902" priority="1302" operator="equal">
      <formula>"NO VAR"</formula>
    </cfRule>
  </conditionalFormatting>
  <conditionalFormatting sqref="K26">
    <cfRule type="cellIs" dxfId="2901" priority="1301" operator="equal">
      <formula>"NO VAR"</formula>
    </cfRule>
  </conditionalFormatting>
  <conditionalFormatting sqref="K26">
    <cfRule type="cellIs" dxfId="2900" priority="1300" operator="equal">
      <formula>"HIDE-NO VAR"</formula>
    </cfRule>
  </conditionalFormatting>
  <conditionalFormatting sqref="K26">
    <cfRule type="cellIs" dxfId="2899" priority="1299" operator="equal">
      <formula>"NO VAR"</formula>
    </cfRule>
  </conditionalFormatting>
  <conditionalFormatting sqref="K26">
    <cfRule type="cellIs" dxfId="2898" priority="1298" operator="equal">
      <formula>"NO VAR"</formula>
    </cfRule>
  </conditionalFormatting>
  <conditionalFormatting sqref="K26">
    <cfRule type="cellIs" dxfId="2897" priority="1297" operator="equal">
      <formula>"HIDE-NO VAR"</formula>
    </cfRule>
  </conditionalFormatting>
  <conditionalFormatting sqref="K26">
    <cfRule type="cellIs" dxfId="2896" priority="1296" operator="equal">
      <formula>"NO VAR"</formula>
    </cfRule>
  </conditionalFormatting>
  <conditionalFormatting sqref="K26">
    <cfRule type="cellIs" dxfId="2895" priority="1295" operator="equal">
      <formula>"NO VAR"</formula>
    </cfRule>
  </conditionalFormatting>
  <conditionalFormatting sqref="K26">
    <cfRule type="cellIs" dxfId="2894" priority="1294" operator="equal">
      <formula>"INCORRECT LINE BEING PICKED UP"</formula>
    </cfRule>
  </conditionalFormatting>
  <conditionalFormatting sqref="B27:B29 E27:E29">
    <cfRule type="cellIs" dxfId="2893" priority="1293" operator="equal">
      <formula>"HIDE "</formula>
    </cfRule>
  </conditionalFormatting>
  <conditionalFormatting sqref="J27:J29">
    <cfRule type="cellIs" dxfId="2892" priority="1292" operator="equal">
      <formula>"NO VAR"</formula>
    </cfRule>
  </conditionalFormatting>
  <conditionalFormatting sqref="J27:J29">
    <cfRule type="cellIs" dxfId="2891" priority="1291" operator="equal">
      <formula>"HIDE-NO VAR"</formula>
    </cfRule>
  </conditionalFormatting>
  <conditionalFormatting sqref="J27:J29">
    <cfRule type="cellIs" dxfId="2890" priority="1290" operator="equal">
      <formula>"ERROR "</formula>
    </cfRule>
  </conditionalFormatting>
  <conditionalFormatting sqref="J27:J29">
    <cfRule type="cellIs" dxfId="2889" priority="1289" operator="equal">
      <formula>"HIDE-NO VAR"</formula>
    </cfRule>
  </conditionalFormatting>
  <conditionalFormatting sqref="J27:J29">
    <cfRule type="cellIs" dxfId="2888" priority="1288" operator="equal">
      <formula>"HIDE-NO VAR"</formula>
    </cfRule>
  </conditionalFormatting>
  <conditionalFormatting sqref="J27:J29">
    <cfRule type="cellIs" dxfId="2887" priority="1287" operator="equal">
      <formula>"NO VAR"</formula>
    </cfRule>
  </conditionalFormatting>
  <conditionalFormatting sqref="J27:J29">
    <cfRule type="cellIs" dxfId="2886" priority="1286" operator="equal">
      <formula>"HIDE-NO VAR"</formula>
    </cfRule>
  </conditionalFormatting>
  <conditionalFormatting sqref="J27:J29">
    <cfRule type="cellIs" dxfId="2885" priority="1285" operator="equal">
      <formula>"NO VAR"</formula>
    </cfRule>
  </conditionalFormatting>
  <conditionalFormatting sqref="J27:J29">
    <cfRule type="cellIs" dxfId="2884" priority="1284" operator="equal">
      <formula>"HIDE-NO VAR"</formula>
    </cfRule>
  </conditionalFormatting>
  <conditionalFormatting sqref="J27:J29">
    <cfRule type="cellIs" dxfId="2883" priority="1283" operator="equal">
      <formula>"NO VAR"</formula>
    </cfRule>
  </conditionalFormatting>
  <conditionalFormatting sqref="J27:J29">
    <cfRule type="cellIs" dxfId="2882" priority="1282" operator="equal">
      <formula>"NO VAR"</formula>
    </cfRule>
  </conditionalFormatting>
  <conditionalFormatting sqref="J27:J29">
    <cfRule type="cellIs" dxfId="2881" priority="1281" operator="equal">
      <formula>"HIDE-NO VAR"</formula>
    </cfRule>
  </conditionalFormatting>
  <conditionalFormatting sqref="J27:J29">
    <cfRule type="cellIs" dxfId="2880" priority="1280" operator="equal">
      <formula>"NO VAR"</formula>
    </cfRule>
  </conditionalFormatting>
  <conditionalFormatting sqref="J27:J29">
    <cfRule type="cellIs" dxfId="2879" priority="1279" operator="equal">
      <formula>"NO VAR"</formula>
    </cfRule>
  </conditionalFormatting>
  <conditionalFormatting sqref="J27:J29">
    <cfRule type="cellIs" dxfId="2878" priority="1278" operator="equal">
      <formula>"HIDE-NO VAR"</formula>
    </cfRule>
  </conditionalFormatting>
  <conditionalFormatting sqref="J27:J29">
    <cfRule type="cellIs" dxfId="2877" priority="1277" operator="equal">
      <formula>"NO VAR"</formula>
    </cfRule>
  </conditionalFormatting>
  <conditionalFormatting sqref="J27:J29">
    <cfRule type="cellIs" dxfId="2876" priority="1276" operator="equal">
      <formula>"NO VAR"</formula>
    </cfRule>
  </conditionalFormatting>
  <conditionalFormatting sqref="J27:J29">
    <cfRule type="cellIs" dxfId="2875" priority="1275" operator="equal">
      <formula>"HIDE-NO VAR"</formula>
    </cfRule>
  </conditionalFormatting>
  <conditionalFormatting sqref="J27:J29">
    <cfRule type="cellIs" dxfId="2874" priority="1274" operator="equal">
      <formula>"NO VAR"</formula>
    </cfRule>
  </conditionalFormatting>
  <conditionalFormatting sqref="J27:J29">
    <cfRule type="cellIs" dxfId="2873" priority="1273" operator="equal">
      <formula>"NO VAR"</formula>
    </cfRule>
  </conditionalFormatting>
  <conditionalFormatting sqref="J27:J29">
    <cfRule type="cellIs" dxfId="2872" priority="1272" operator="equal">
      <formula>"HIDE-NO VAR"</formula>
    </cfRule>
  </conditionalFormatting>
  <conditionalFormatting sqref="J27:J29">
    <cfRule type="cellIs" dxfId="2871" priority="1271" operator="equal">
      <formula>"NO VAR"</formula>
    </cfRule>
  </conditionalFormatting>
  <conditionalFormatting sqref="J27:J29">
    <cfRule type="cellIs" dxfId="2870" priority="1270" operator="equal">
      <formula>"NO VAR"</formula>
    </cfRule>
  </conditionalFormatting>
  <conditionalFormatting sqref="J27:J29">
    <cfRule type="cellIs" dxfId="2869" priority="1269" operator="equal">
      <formula>"HIDE-NO VAR"</formula>
    </cfRule>
  </conditionalFormatting>
  <conditionalFormatting sqref="J27:J29">
    <cfRule type="cellIs" dxfId="2868" priority="1268" operator="equal">
      <formula>"NO VAR"</formula>
    </cfRule>
  </conditionalFormatting>
  <conditionalFormatting sqref="J27:J29">
    <cfRule type="cellIs" dxfId="2867" priority="1267" operator="equal">
      <formula>"NO VAR"</formula>
    </cfRule>
  </conditionalFormatting>
  <conditionalFormatting sqref="J27:J29">
    <cfRule type="cellIs" dxfId="2866" priority="1266" operator="equal">
      <formula>"HIDE-NO VAR"</formula>
    </cfRule>
  </conditionalFormatting>
  <conditionalFormatting sqref="J27:J29">
    <cfRule type="cellIs" dxfId="2865" priority="1265" operator="equal">
      <formula>"NO VAR"</formula>
    </cfRule>
  </conditionalFormatting>
  <conditionalFormatting sqref="J27:J29">
    <cfRule type="cellIs" dxfId="2864" priority="1264" operator="equal">
      <formula>"NO VAR"</formula>
    </cfRule>
  </conditionalFormatting>
  <conditionalFormatting sqref="J27:J29">
    <cfRule type="cellIs" dxfId="2863" priority="1263" operator="equal">
      <formula>"HIDE-NO VAR"</formula>
    </cfRule>
  </conditionalFormatting>
  <conditionalFormatting sqref="J27:J29">
    <cfRule type="cellIs" dxfId="2862" priority="1262" operator="equal">
      <formula>"NO VAR"</formula>
    </cfRule>
  </conditionalFormatting>
  <conditionalFormatting sqref="J27:J29">
    <cfRule type="cellIs" dxfId="2861" priority="1261" operator="equal">
      <formula>"NO VAR"</formula>
    </cfRule>
  </conditionalFormatting>
  <conditionalFormatting sqref="K27:K29">
    <cfRule type="cellIs" dxfId="2860" priority="1260" operator="equal">
      <formula>"NO VAR"</formula>
    </cfRule>
  </conditionalFormatting>
  <conditionalFormatting sqref="K27:K29">
    <cfRule type="cellIs" dxfId="2859" priority="1259" operator="equal">
      <formula>"HIDE-NO VAR"</formula>
    </cfRule>
  </conditionalFormatting>
  <conditionalFormatting sqref="K27:K29">
    <cfRule type="cellIs" dxfId="2858" priority="1258" operator="equal">
      <formula>"ERROR "</formula>
    </cfRule>
  </conditionalFormatting>
  <conditionalFormatting sqref="K27:K29">
    <cfRule type="cellIs" dxfId="2857" priority="1257" operator="equal">
      <formula>"HIDE-NO VAR"</formula>
    </cfRule>
  </conditionalFormatting>
  <conditionalFormatting sqref="K27:K29">
    <cfRule type="cellIs" dxfId="2856" priority="1256" operator="equal">
      <formula>"HIDE-NO VAR"</formula>
    </cfRule>
  </conditionalFormatting>
  <conditionalFormatting sqref="K27:K29">
    <cfRule type="cellIs" dxfId="2855" priority="1255" operator="equal">
      <formula>"NO VAR"</formula>
    </cfRule>
  </conditionalFormatting>
  <conditionalFormatting sqref="K27:K29">
    <cfRule type="cellIs" dxfId="2854" priority="1254" operator="equal">
      <formula>"HIDE-NO VAR"</formula>
    </cfRule>
  </conditionalFormatting>
  <conditionalFormatting sqref="K27:K29">
    <cfRule type="cellIs" dxfId="2853" priority="1253" operator="equal">
      <formula>"NO VAR"</formula>
    </cfRule>
  </conditionalFormatting>
  <conditionalFormatting sqref="K27:K29">
    <cfRule type="cellIs" dxfId="2852" priority="1252" operator="equal">
      <formula>"HIDE-NO VAR"</formula>
    </cfRule>
  </conditionalFormatting>
  <conditionalFormatting sqref="K27:K29">
    <cfRule type="cellIs" dxfId="2851" priority="1251" operator="equal">
      <formula>"NO VAR"</formula>
    </cfRule>
  </conditionalFormatting>
  <conditionalFormatting sqref="K27:K29">
    <cfRule type="cellIs" dxfId="2850" priority="1250" operator="equal">
      <formula>"NO VAR"</formula>
    </cfRule>
  </conditionalFormatting>
  <conditionalFormatting sqref="K27:K29">
    <cfRule type="cellIs" dxfId="2849" priority="1249" operator="equal">
      <formula>"HIDE-NO VAR"</formula>
    </cfRule>
  </conditionalFormatting>
  <conditionalFormatting sqref="K27:K29">
    <cfRule type="cellIs" dxfId="2848" priority="1248" operator="equal">
      <formula>"NO VAR"</formula>
    </cfRule>
  </conditionalFormatting>
  <conditionalFormatting sqref="K27:K29">
    <cfRule type="cellIs" dxfId="2847" priority="1247" operator="equal">
      <formula>"NO VAR"</formula>
    </cfRule>
  </conditionalFormatting>
  <conditionalFormatting sqref="K27:K29">
    <cfRule type="cellIs" dxfId="2846" priority="1246" operator="equal">
      <formula>"HIDE-NO VAR"</formula>
    </cfRule>
  </conditionalFormatting>
  <conditionalFormatting sqref="K27:K29">
    <cfRule type="cellIs" dxfId="2845" priority="1245" operator="equal">
      <formula>"NO VAR"</formula>
    </cfRule>
  </conditionalFormatting>
  <conditionalFormatting sqref="K27:K29">
    <cfRule type="cellIs" dxfId="2844" priority="1244" operator="equal">
      <formula>"NO VAR"</formula>
    </cfRule>
  </conditionalFormatting>
  <conditionalFormatting sqref="K27:K29">
    <cfRule type="cellIs" dxfId="2843" priority="1243" operator="equal">
      <formula>"HIDE-NO VAR"</formula>
    </cfRule>
  </conditionalFormatting>
  <conditionalFormatting sqref="K27:K29">
    <cfRule type="cellIs" dxfId="2842" priority="1242" operator="equal">
      <formula>"NO VAR"</formula>
    </cfRule>
  </conditionalFormatting>
  <conditionalFormatting sqref="K27:K29">
    <cfRule type="cellIs" dxfId="2841" priority="1241" operator="equal">
      <formula>"NO VAR"</formula>
    </cfRule>
  </conditionalFormatting>
  <conditionalFormatting sqref="K27:K29">
    <cfRule type="cellIs" dxfId="2840" priority="1240" operator="equal">
      <formula>"HIDE-NO VAR"</formula>
    </cfRule>
  </conditionalFormatting>
  <conditionalFormatting sqref="K27:K29">
    <cfRule type="cellIs" dxfId="2839" priority="1239" operator="equal">
      <formula>"NO VAR"</formula>
    </cfRule>
  </conditionalFormatting>
  <conditionalFormatting sqref="K27:K29">
    <cfRule type="cellIs" dxfId="2838" priority="1238" operator="equal">
      <formula>"NO VAR"</formula>
    </cfRule>
  </conditionalFormatting>
  <conditionalFormatting sqref="K27:K29">
    <cfRule type="cellIs" dxfId="2837" priority="1237" operator="equal">
      <formula>"HIDE-NO VAR"</formula>
    </cfRule>
  </conditionalFormatting>
  <conditionalFormatting sqref="K27:K29">
    <cfRule type="cellIs" dxfId="2836" priority="1236" operator="equal">
      <formula>"NO VAR"</formula>
    </cfRule>
  </conditionalFormatting>
  <conditionalFormatting sqref="K27:K29">
    <cfRule type="cellIs" dxfId="2835" priority="1235" operator="equal">
      <formula>"NO VAR"</formula>
    </cfRule>
  </conditionalFormatting>
  <conditionalFormatting sqref="K27:K29">
    <cfRule type="cellIs" dxfId="2834" priority="1234" operator="equal">
      <formula>"HIDE-NO VAR"</formula>
    </cfRule>
  </conditionalFormatting>
  <conditionalFormatting sqref="K27:K29">
    <cfRule type="cellIs" dxfId="2833" priority="1233" operator="equal">
      <formula>"NO VAR"</formula>
    </cfRule>
  </conditionalFormatting>
  <conditionalFormatting sqref="K27:K29">
    <cfRule type="cellIs" dxfId="2832" priority="1232" operator="equal">
      <formula>"NO VAR"</formula>
    </cfRule>
  </conditionalFormatting>
  <conditionalFormatting sqref="K27:K29">
    <cfRule type="cellIs" dxfId="2831" priority="1231" operator="equal">
      <formula>"HIDE-NO VAR"</formula>
    </cfRule>
  </conditionalFormatting>
  <conditionalFormatting sqref="K27:K29">
    <cfRule type="cellIs" dxfId="2830" priority="1230" operator="equal">
      <formula>"NO VAR"</formula>
    </cfRule>
  </conditionalFormatting>
  <conditionalFormatting sqref="K27:K29">
    <cfRule type="cellIs" dxfId="2829" priority="1229" operator="equal">
      <formula>"NO VAR"</formula>
    </cfRule>
  </conditionalFormatting>
  <conditionalFormatting sqref="K27:K29">
    <cfRule type="cellIs" dxfId="2828" priority="1228" operator="equal">
      <formula>"HIDE-NO VAR"</formula>
    </cfRule>
  </conditionalFormatting>
  <conditionalFormatting sqref="K27:K29">
    <cfRule type="cellIs" dxfId="2827" priority="1227" operator="equal">
      <formula>"NO VAR"</formula>
    </cfRule>
  </conditionalFormatting>
  <conditionalFormatting sqref="K27:K29">
    <cfRule type="cellIs" dxfId="2826" priority="1226" operator="equal">
      <formula>"NO VAR"</formula>
    </cfRule>
  </conditionalFormatting>
  <conditionalFormatting sqref="K27:K29">
    <cfRule type="cellIs" dxfId="2825" priority="1225" operator="equal">
      <formula>"HIDE-NO VAR"</formula>
    </cfRule>
  </conditionalFormatting>
  <conditionalFormatting sqref="K27:K29">
    <cfRule type="cellIs" dxfId="2824" priority="1224" operator="equal">
      <formula>"NO VAR"</formula>
    </cfRule>
  </conditionalFormatting>
  <conditionalFormatting sqref="K27:K29">
    <cfRule type="cellIs" dxfId="2823" priority="1223" operator="equal">
      <formula>"NO VAR"</formula>
    </cfRule>
  </conditionalFormatting>
  <conditionalFormatting sqref="K27:K29">
    <cfRule type="cellIs" dxfId="2822" priority="1222" operator="equal">
      <formula>"HIDE-NO VAR"</formula>
    </cfRule>
  </conditionalFormatting>
  <conditionalFormatting sqref="K27:K29">
    <cfRule type="cellIs" dxfId="2821" priority="1221" operator="equal">
      <formula>"NO VAR"</formula>
    </cfRule>
  </conditionalFormatting>
  <conditionalFormatting sqref="K27:K29">
    <cfRule type="cellIs" dxfId="2820" priority="1220" operator="equal">
      <formula>"NO VAR"</formula>
    </cfRule>
  </conditionalFormatting>
  <conditionalFormatting sqref="K27:K29">
    <cfRule type="cellIs" dxfId="2819" priority="1219" operator="equal">
      <formula>"INCORRECT LINE BEING PICKED UP"</formula>
    </cfRule>
  </conditionalFormatting>
  <conditionalFormatting sqref="B30">
    <cfRule type="cellIs" dxfId="2818" priority="1218" operator="equal">
      <formula>"HIDE "</formula>
    </cfRule>
  </conditionalFormatting>
  <conditionalFormatting sqref="B31:B38">
    <cfRule type="cellIs" dxfId="2817" priority="1217" operator="equal">
      <formula>"HIDE "</formula>
    </cfRule>
  </conditionalFormatting>
  <conditionalFormatting sqref="J30:J38">
    <cfRule type="cellIs" dxfId="2816" priority="1216" operator="equal">
      <formula>"NO VAR"</formula>
    </cfRule>
  </conditionalFormatting>
  <conditionalFormatting sqref="J30:J38">
    <cfRule type="cellIs" dxfId="2815" priority="1215" operator="equal">
      <formula>"HIDE-NO VAR"</formula>
    </cfRule>
  </conditionalFormatting>
  <conditionalFormatting sqref="J30:J38">
    <cfRule type="cellIs" dxfId="2814" priority="1214" operator="equal">
      <formula>"ERROR "</formula>
    </cfRule>
  </conditionalFormatting>
  <conditionalFormatting sqref="J30:J38">
    <cfRule type="cellIs" dxfId="2813" priority="1213" operator="equal">
      <formula>"HIDE-NO VAR"</formula>
    </cfRule>
  </conditionalFormatting>
  <conditionalFormatting sqref="J30:J38">
    <cfRule type="cellIs" dxfId="2812" priority="1212" operator="equal">
      <formula>"HIDE-NO VAR"</formula>
    </cfRule>
  </conditionalFormatting>
  <conditionalFormatting sqref="J30:J38">
    <cfRule type="cellIs" dxfId="2811" priority="1211" operator="equal">
      <formula>"NO VAR"</formula>
    </cfRule>
  </conditionalFormatting>
  <conditionalFormatting sqref="J30:J38">
    <cfRule type="cellIs" dxfId="2810" priority="1210" operator="equal">
      <formula>"HIDE-NO VAR"</formula>
    </cfRule>
  </conditionalFormatting>
  <conditionalFormatting sqref="J30:J38">
    <cfRule type="cellIs" dxfId="2809" priority="1209" operator="equal">
      <formula>"NO VAR"</formula>
    </cfRule>
  </conditionalFormatting>
  <conditionalFormatting sqref="J30:J38">
    <cfRule type="cellIs" dxfId="2808" priority="1208" operator="equal">
      <formula>"HIDE-NO VAR"</formula>
    </cfRule>
  </conditionalFormatting>
  <conditionalFormatting sqref="J30:J38">
    <cfRule type="cellIs" dxfId="2807" priority="1207" operator="equal">
      <formula>"NO VAR"</formula>
    </cfRule>
  </conditionalFormatting>
  <conditionalFormatting sqref="J30:J38">
    <cfRule type="cellIs" dxfId="2806" priority="1206" operator="equal">
      <formula>"NO VAR"</formula>
    </cfRule>
  </conditionalFormatting>
  <conditionalFormatting sqref="J30:J38">
    <cfRule type="cellIs" dxfId="2805" priority="1205" operator="equal">
      <formula>"HIDE-NO VAR"</formula>
    </cfRule>
  </conditionalFormatting>
  <conditionalFormatting sqref="J30:J38">
    <cfRule type="cellIs" dxfId="2804" priority="1204" operator="equal">
      <formula>"NO VAR"</formula>
    </cfRule>
  </conditionalFormatting>
  <conditionalFormatting sqref="J30:J38">
    <cfRule type="cellIs" dxfId="2803" priority="1203" operator="equal">
      <formula>"NO VAR"</formula>
    </cfRule>
  </conditionalFormatting>
  <conditionalFormatting sqref="J30:J38">
    <cfRule type="cellIs" dxfId="2802" priority="1202" operator="equal">
      <formula>"HIDE-NO VAR"</formula>
    </cfRule>
  </conditionalFormatting>
  <conditionalFormatting sqref="J30:J38">
    <cfRule type="cellIs" dxfId="2801" priority="1201" operator="equal">
      <formula>"NO VAR"</formula>
    </cfRule>
  </conditionalFormatting>
  <conditionalFormatting sqref="J30:J38">
    <cfRule type="cellIs" dxfId="2800" priority="1200" operator="equal">
      <formula>"NO VAR"</formula>
    </cfRule>
  </conditionalFormatting>
  <conditionalFormatting sqref="J30:J38">
    <cfRule type="cellIs" dxfId="2799" priority="1199" operator="equal">
      <formula>"HIDE-NO VAR"</formula>
    </cfRule>
  </conditionalFormatting>
  <conditionalFormatting sqref="J30:J38">
    <cfRule type="cellIs" dxfId="2798" priority="1198" operator="equal">
      <formula>"NO VAR"</formula>
    </cfRule>
  </conditionalFormatting>
  <conditionalFormatting sqref="J30:J38">
    <cfRule type="cellIs" dxfId="2797" priority="1197" operator="equal">
      <formula>"NO VAR"</formula>
    </cfRule>
  </conditionalFormatting>
  <conditionalFormatting sqref="J30:J38">
    <cfRule type="cellIs" dxfId="2796" priority="1196" operator="equal">
      <formula>"HIDE-NO VAR"</formula>
    </cfRule>
  </conditionalFormatting>
  <conditionalFormatting sqref="J30:J38">
    <cfRule type="cellIs" dxfId="2795" priority="1195" operator="equal">
      <formula>"NO VAR"</formula>
    </cfRule>
  </conditionalFormatting>
  <conditionalFormatting sqref="J30:J38">
    <cfRule type="cellIs" dxfId="2794" priority="1194" operator="equal">
      <formula>"NO VAR"</formula>
    </cfRule>
  </conditionalFormatting>
  <conditionalFormatting sqref="J30:J38">
    <cfRule type="cellIs" dxfId="2793" priority="1193" operator="equal">
      <formula>"HIDE-NO VAR"</formula>
    </cfRule>
  </conditionalFormatting>
  <conditionalFormatting sqref="J30:J38">
    <cfRule type="cellIs" dxfId="2792" priority="1192" operator="equal">
      <formula>"NO VAR"</formula>
    </cfRule>
  </conditionalFormatting>
  <conditionalFormatting sqref="J30:J38">
    <cfRule type="cellIs" dxfId="2791" priority="1191" operator="equal">
      <formula>"NO VAR"</formula>
    </cfRule>
  </conditionalFormatting>
  <conditionalFormatting sqref="J30:J38">
    <cfRule type="cellIs" dxfId="2790" priority="1190" operator="equal">
      <formula>"HIDE-NO VAR"</formula>
    </cfRule>
  </conditionalFormatting>
  <conditionalFormatting sqref="J30:J38">
    <cfRule type="cellIs" dxfId="2789" priority="1189" operator="equal">
      <formula>"NO VAR"</formula>
    </cfRule>
  </conditionalFormatting>
  <conditionalFormatting sqref="J30:J38">
    <cfRule type="cellIs" dxfId="2788" priority="1188" operator="equal">
      <formula>"NO VAR"</formula>
    </cfRule>
  </conditionalFormatting>
  <conditionalFormatting sqref="J30:J38">
    <cfRule type="cellIs" dxfId="2787" priority="1187" operator="equal">
      <formula>"HIDE-NO VAR"</formula>
    </cfRule>
  </conditionalFormatting>
  <conditionalFormatting sqref="J30:J38">
    <cfRule type="cellIs" dxfId="2786" priority="1186" operator="equal">
      <formula>"NO VAR"</formula>
    </cfRule>
  </conditionalFormatting>
  <conditionalFormatting sqref="J30:J38">
    <cfRule type="cellIs" dxfId="2785" priority="1185" operator="equal">
      <formula>"NO VAR"</formula>
    </cfRule>
  </conditionalFormatting>
  <conditionalFormatting sqref="K30:K38">
    <cfRule type="cellIs" dxfId="2784" priority="1184" operator="equal">
      <formula>"NO VAR"</formula>
    </cfRule>
  </conditionalFormatting>
  <conditionalFormatting sqref="K30:K38">
    <cfRule type="cellIs" dxfId="2783" priority="1183" operator="equal">
      <formula>"HIDE-NO VAR"</formula>
    </cfRule>
  </conditionalFormatting>
  <conditionalFormatting sqref="K30:K38">
    <cfRule type="cellIs" dxfId="2782" priority="1182" operator="equal">
      <formula>"ERROR "</formula>
    </cfRule>
  </conditionalFormatting>
  <conditionalFormatting sqref="K30:K38">
    <cfRule type="cellIs" dxfId="2781" priority="1181" operator="equal">
      <formula>"HIDE-NO VAR"</formula>
    </cfRule>
  </conditionalFormatting>
  <conditionalFormatting sqref="K30:K38">
    <cfRule type="cellIs" dxfId="2780" priority="1180" operator="equal">
      <formula>"HIDE-NO VAR"</formula>
    </cfRule>
  </conditionalFormatting>
  <conditionalFormatting sqref="K30:K38">
    <cfRule type="cellIs" dxfId="2779" priority="1179" operator="equal">
      <formula>"NO VAR"</formula>
    </cfRule>
  </conditionalFormatting>
  <conditionalFormatting sqref="K30:K38">
    <cfRule type="cellIs" dxfId="2778" priority="1178" operator="equal">
      <formula>"HIDE-NO VAR"</formula>
    </cfRule>
  </conditionalFormatting>
  <conditionalFormatting sqref="K30:K38">
    <cfRule type="cellIs" dxfId="2777" priority="1177" operator="equal">
      <formula>"NO VAR"</formula>
    </cfRule>
  </conditionalFormatting>
  <conditionalFormatting sqref="K30:K38">
    <cfRule type="cellIs" dxfId="2776" priority="1176" operator="equal">
      <formula>"HIDE-NO VAR"</formula>
    </cfRule>
  </conditionalFormatting>
  <conditionalFormatting sqref="K30:K38">
    <cfRule type="cellIs" dxfId="2775" priority="1175" operator="equal">
      <formula>"NO VAR"</formula>
    </cfRule>
  </conditionalFormatting>
  <conditionalFormatting sqref="K30:K38">
    <cfRule type="cellIs" dxfId="2774" priority="1174" operator="equal">
      <formula>"NO VAR"</formula>
    </cfRule>
  </conditionalFormatting>
  <conditionalFormatting sqref="K30:K38">
    <cfRule type="cellIs" dxfId="2773" priority="1173" operator="equal">
      <formula>"HIDE-NO VAR"</formula>
    </cfRule>
  </conditionalFormatting>
  <conditionalFormatting sqref="K30:K38">
    <cfRule type="cellIs" dxfId="2772" priority="1172" operator="equal">
      <formula>"NO VAR"</formula>
    </cfRule>
  </conditionalFormatting>
  <conditionalFormatting sqref="K30:K38">
    <cfRule type="cellIs" dxfId="2771" priority="1171" operator="equal">
      <formula>"NO VAR"</formula>
    </cfRule>
  </conditionalFormatting>
  <conditionalFormatting sqref="K30:K38">
    <cfRule type="cellIs" dxfId="2770" priority="1170" operator="equal">
      <formula>"HIDE-NO VAR"</formula>
    </cfRule>
  </conditionalFormatting>
  <conditionalFormatting sqref="K30:K38">
    <cfRule type="cellIs" dxfId="2769" priority="1169" operator="equal">
      <formula>"NO VAR"</formula>
    </cfRule>
  </conditionalFormatting>
  <conditionalFormatting sqref="K30:K38">
    <cfRule type="cellIs" dxfId="2768" priority="1168" operator="equal">
      <formula>"NO VAR"</formula>
    </cfRule>
  </conditionalFormatting>
  <conditionalFormatting sqref="K30:K38">
    <cfRule type="cellIs" dxfId="2767" priority="1167" operator="equal">
      <formula>"HIDE-NO VAR"</formula>
    </cfRule>
  </conditionalFormatting>
  <conditionalFormatting sqref="K30:K38">
    <cfRule type="cellIs" dxfId="2766" priority="1166" operator="equal">
      <formula>"NO VAR"</formula>
    </cfRule>
  </conditionalFormatting>
  <conditionalFormatting sqref="K30:K38">
    <cfRule type="cellIs" dxfId="2765" priority="1165" operator="equal">
      <formula>"NO VAR"</formula>
    </cfRule>
  </conditionalFormatting>
  <conditionalFormatting sqref="K30:K38">
    <cfRule type="cellIs" dxfId="2764" priority="1164" operator="equal">
      <formula>"HIDE-NO VAR"</formula>
    </cfRule>
  </conditionalFormatting>
  <conditionalFormatting sqref="K30:K38">
    <cfRule type="cellIs" dxfId="2763" priority="1163" operator="equal">
      <formula>"NO VAR"</formula>
    </cfRule>
  </conditionalFormatting>
  <conditionalFormatting sqref="K30:K38">
    <cfRule type="cellIs" dxfId="2762" priority="1162" operator="equal">
      <formula>"NO VAR"</formula>
    </cfRule>
  </conditionalFormatting>
  <conditionalFormatting sqref="K30:K38">
    <cfRule type="cellIs" dxfId="2761" priority="1161" operator="equal">
      <formula>"HIDE-NO VAR"</formula>
    </cfRule>
  </conditionalFormatting>
  <conditionalFormatting sqref="K30:K38">
    <cfRule type="cellIs" dxfId="2760" priority="1160" operator="equal">
      <formula>"NO VAR"</formula>
    </cfRule>
  </conditionalFormatting>
  <conditionalFormatting sqref="K30:K38">
    <cfRule type="cellIs" dxfId="2759" priority="1159" operator="equal">
      <formula>"NO VAR"</formula>
    </cfRule>
  </conditionalFormatting>
  <conditionalFormatting sqref="K30:K38">
    <cfRule type="cellIs" dxfId="2758" priority="1158" operator="equal">
      <formula>"HIDE-NO VAR"</formula>
    </cfRule>
  </conditionalFormatting>
  <conditionalFormatting sqref="K30:K38">
    <cfRule type="cellIs" dxfId="2757" priority="1157" operator="equal">
      <formula>"NO VAR"</formula>
    </cfRule>
  </conditionalFormatting>
  <conditionalFormatting sqref="K30:K38">
    <cfRule type="cellIs" dxfId="2756" priority="1156" operator="equal">
      <formula>"NO VAR"</formula>
    </cfRule>
  </conditionalFormatting>
  <conditionalFormatting sqref="K30:K38">
    <cfRule type="cellIs" dxfId="2755" priority="1155" operator="equal">
      <formula>"HIDE-NO VAR"</formula>
    </cfRule>
  </conditionalFormatting>
  <conditionalFormatting sqref="K30:K38">
    <cfRule type="cellIs" dxfId="2754" priority="1154" operator="equal">
      <formula>"NO VAR"</formula>
    </cfRule>
  </conditionalFormatting>
  <conditionalFormatting sqref="K30:K38">
    <cfRule type="cellIs" dxfId="2753" priority="1153" operator="equal">
      <formula>"NO VAR"</formula>
    </cfRule>
  </conditionalFormatting>
  <conditionalFormatting sqref="K30:K38">
    <cfRule type="cellIs" dxfId="2752" priority="1152" operator="equal">
      <formula>"HIDE-NO VAR"</formula>
    </cfRule>
  </conditionalFormatting>
  <conditionalFormatting sqref="K30:K38">
    <cfRule type="cellIs" dxfId="2751" priority="1151" operator="equal">
      <formula>"NO VAR"</formula>
    </cfRule>
  </conditionalFormatting>
  <conditionalFormatting sqref="K30:K38">
    <cfRule type="cellIs" dxfId="2750" priority="1150" operator="equal">
      <formula>"NO VAR"</formula>
    </cfRule>
  </conditionalFormatting>
  <conditionalFormatting sqref="K30:K38">
    <cfRule type="cellIs" dxfId="2749" priority="1149" operator="equal">
      <formula>"HIDE-NO VAR"</formula>
    </cfRule>
  </conditionalFormatting>
  <conditionalFormatting sqref="K30:K38">
    <cfRule type="cellIs" dxfId="2748" priority="1148" operator="equal">
      <formula>"NO VAR"</formula>
    </cfRule>
  </conditionalFormatting>
  <conditionalFormatting sqref="K30:K38">
    <cfRule type="cellIs" dxfId="2747" priority="1147" operator="equal">
      <formula>"NO VAR"</formula>
    </cfRule>
  </conditionalFormatting>
  <conditionalFormatting sqref="K30:K38">
    <cfRule type="cellIs" dxfId="2746" priority="1146" operator="equal">
      <formula>"HIDE-NO VAR"</formula>
    </cfRule>
  </conditionalFormatting>
  <conditionalFormatting sqref="K30:K38">
    <cfRule type="cellIs" dxfId="2745" priority="1145" operator="equal">
      <formula>"NO VAR"</formula>
    </cfRule>
  </conditionalFormatting>
  <conditionalFormatting sqref="K30:K38">
    <cfRule type="cellIs" dxfId="2744" priority="1144" operator="equal">
      <formula>"NO VAR"</formula>
    </cfRule>
  </conditionalFormatting>
  <conditionalFormatting sqref="K30:K38">
    <cfRule type="cellIs" dxfId="2743" priority="1143" operator="equal">
      <formula>"INCORRECT LINE BEING PICKED UP"</formula>
    </cfRule>
  </conditionalFormatting>
  <conditionalFormatting sqref="B39">
    <cfRule type="cellIs" dxfId="2742" priority="1142" operator="equal">
      <formula>"HIDE "</formula>
    </cfRule>
  </conditionalFormatting>
  <conditionalFormatting sqref="B40">
    <cfRule type="cellIs" dxfId="2741" priority="1141" operator="equal">
      <formula>"HIDE "</formula>
    </cfRule>
  </conditionalFormatting>
  <conditionalFormatting sqref="B41:B42">
    <cfRule type="cellIs" dxfId="2740" priority="1140" operator="equal">
      <formula>"HIDE "</formula>
    </cfRule>
  </conditionalFormatting>
  <conditionalFormatting sqref="J39">
    <cfRule type="cellIs" dxfId="2739" priority="1139" operator="equal">
      <formula>"NO VAR"</formula>
    </cfRule>
  </conditionalFormatting>
  <conditionalFormatting sqref="J39">
    <cfRule type="cellIs" dxfId="2738" priority="1138" operator="equal">
      <formula>"HIDE-NO VAR"</formula>
    </cfRule>
  </conditionalFormatting>
  <conditionalFormatting sqref="J39">
    <cfRule type="cellIs" dxfId="2737" priority="1137" operator="equal">
      <formula>"ERROR "</formula>
    </cfRule>
  </conditionalFormatting>
  <conditionalFormatting sqref="J39">
    <cfRule type="cellIs" dxfId="2736" priority="1136" operator="equal">
      <formula>"HIDE-NO VAR"</formula>
    </cfRule>
  </conditionalFormatting>
  <conditionalFormatting sqref="J39">
    <cfRule type="cellIs" dxfId="2735" priority="1135" operator="equal">
      <formula>"HIDE-NO VAR"</formula>
    </cfRule>
  </conditionalFormatting>
  <conditionalFormatting sqref="J39">
    <cfRule type="cellIs" dxfId="2734" priority="1134" operator="equal">
      <formula>"NO VAR"</formula>
    </cfRule>
  </conditionalFormatting>
  <conditionalFormatting sqref="J39">
    <cfRule type="cellIs" dxfId="2733" priority="1133" operator="equal">
      <formula>"HIDE-NO VAR"</formula>
    </cfRule>
  </conditionalFormatting>
  <conditionalFormatting sqref="J39">
    <cfRule type="cellIs" dxfId="2732" priority="1132" operator="equal">
      <formula>"NO VAR"</formula>
    </cfRule>
  </conditionalFormatting>
  <conditionalFormatting sqref="J39">
    <cfRule type="cellIs" dxfId="2731" priority="1131" operator="equal">
      <formula>"HIDE-NO VAR"</formula>
    </cfRule>
  </conditionalFormatting>
  <conditionalFormatting sqref="J39">
    <cfRule type="cellIs" dxfId="2730" priority="1130" operator="equal">
      <formula>"NO VAR"</formula>
    </cfRule>
  </conditionalFormatting>
  <conditionalFormatting sqref="J39">
    <cfRule type="cellIs" dxfId="2729" priority="1129" operator="equal">
      <formula>"NO VAR"</formula>
    </cfRule>
  </conditionalFormatting>
  <conditionalFormatting sqref="J39">
    <cfRule type="cellIs" dxfId="2728" priority="1128" operator="equal">
      <formula>"HIDE-NO VAR"</formula>
    </cfRule>
  </conditionalFormatting>
  <conditionalFormatting sqref="J39">
    <cfRule type="cellIs" dxfId="2727" priority="1127" operator="equal">
      <formula>"NO VAR"</formula>
    </cfRule>
  </conditionalFormatting>
  <conditionalFormatting sqref="J39">
    <cfRule type="cellIs" dxfId="2726" priority="1126" operator="equal">
      <formula>"NO VAR"</formula>
    </cfRule>
  </conditionalFormatting>
  <conditionalFormatting sqref="J39">
    <cfRule type="cellIs" dxfId="2725" priority="1125" operator="equal">
      <formula>"HIDE-NO VAR"</formula>
    </cfRule>
  </conditionalFormatting>
  <conditionalFormatting sqref="J39">
    <cfRule type="cellIs" dxfId="2724" priority="1124" operator="equal">
      <formula>"NO VAR"</formula>
    </cfRule>
  </conditionalFormatting>
  <conditionalFormatting sqref="J39">
    <cfRule type="cellIs" dxfId="2723" priority="1123" operator="equal">
      <formula>"NO VAR"</formula>
    </cfRule>
  </conditionalFormatting>
  <conditionalFormatting sqref="J39">
    <cfRule type="cellIs" dxfId="2722" priority="1122" operator="equal">
      <formula>"HIDE-NO VAR"</formula>
    </cfRule>
  </conditionalFormatting>
  <conditionalFormatting sqref="J39">
    <cfRule type="cellIs" dxfId="2721" priority="1121" operator="equal">
      <formula>"NO VAR"</formula>
    </cfRule>
  </conditionalFormatting>
  <conditionalFormatting sqref="J39">
    <cfRule type="cellIs" dxfId="2720" priority="1120" operator="equal">
      <formula>"NO VAR"</formula>
    </cfRule>
  </conditionalFormatting>
  <conditionalFormatting sqref="J39">
    <cfRule type="cellIs" dxfId="2719" priority="1119" operator="equal">
      <formula>"HIDE-NO VAR"</formula>
    </cfRule>
  </conditionalFormatting>
  <conditionalFormatting sqref="J39">
    <cfRule type="cellIs" dxfId="2718" priority="1118" operator="equal">
      <formula>"NO VAR"</formula>
    </cfRule>
  </conditionalFormatting>
  <conditionalFormatting sqref="J39">
    <cfRule type="cellIs" dxfId="2717" priority="1117" operator="equal">
      <formula>"NO VAR"</formula>
    </cfRule>
  </conditionalFormatting>
  <conditionalFormatting sqref="J39">
    <cfRule type="cellIs" dxfId="2716" priority="1116" operator="equal">
      <formula>"HIDE-NO VAR"</formula>
    </cfRule>
  </conditionalFormatting>
  <conditionalFormatting sqref="J39">
    <cfRule type="cellIs" dxfId="2715" priority="1115" operator="equal">
      <formula>"NO VAR"</formula>
    </cfRule>
  </conditionalFormatting>
  <conditionalFormatting sqref="J39">
    <cfRule type="cellIs" dxfId="2714" priority="1114" operator="equal">
      <formula>"NO VAR"</formula>
    </cfRule>
  </conditionalFormatting>
  <conditionalFormatting sqref="J39">
    <cfRule type="cellIs" dxfId="2713" priority="1113" operator="equal">
      <formula>"HIDE-NO VAR"</formula>
    </cfRule>
  </conditionalFormatting>
  <conditionalFormatting sqref="J39">
    <cfRule type="cellIs" dxfId="2712" priority="1112" operator="equal">
      <formula>"NO VAR"</formula>
    </cfRule>
  </conditionalFormatting>
  <conditionalFormatting sqref="J39">
    <cfRule type="cellIs" dxfId="2711" priority="1111" operator="equal">
      <formula>"NO VAR"</formula>
    </cfRule>
  </conditionalFormatting>
  <conditionalFormatting sqref="J39">
    <cfRule type="cellIs" dxfId="2710" priority="1110" operator="equal">
      <formula>"HIDE-NO VAR"</formula>
    </cfRule>
  </conditionalFormatting>
  <conditionalFormatting sqref="J39">
    <cfRule type="cellIs" dxfId="2709" priority="1109" operator="equal">
      <formula>"NO VAR"</formula>
    </cfRule>
  </conditionalFormatting>
  <conditionalFormatting sqref="J39">
    <cfRule type="cellIs" dxfId="2708" priority="1108" operator="equal">
      <formula>"NO VAR"</formula>
    </cfRule>
  </conditionalFormatting>
  <conditionalFormatting sqref="K39">
    <cfRule type="cellIs" dxfId="2707" priority="1107" operator="equal">
      <formula>"NO VAR"</formula>
    </cfRule>
  </conditionalFormatting>
  <conditionalFormatting sqref="K39">
    <cfRule type="cellIs" dxfId="2706" priority="1106" operator="equal">
      <formula>"HIDE-NO VAR"</formula>
    </cfRule>
  </conditionalFormatting>
  <conditionalFormatting sqref="K39">
    <cfRule type="cellIs" dxfId="2705" priority="1105" operator="equal">
      <formula>"ERROR "</formula>
    </cfRule>
  </conditionalFormatting>
  <conditionalFormatting sqref="K39">
    <cfRule type="cellIs" dxfId="2704" priority="1104" operator="equal">
      <formula>"HIDE-NO VAR"</formula>
    </cfRule>
  </conditionalFormatting>
  <conditionalFormatting sqref="K39">
    <cfRule type="cellIs" dxfId="2703" priority="1103" operator="equal">
      <formula>"HIDE-NO VAR"</formula>
    </cfRule>
  </conditionalFormatting>
  <conditionalFormatting sqref="K39">
    <cfRule type="cellIs" dxfId="2702" priority="1102" operator="equal">
      <formula>"NO VAR"</formula>
    </cfRule>
  </conditionalFormatting>
  <conditionalFormatting sqref="K39">
    <cfRule type="cellIs" dxfId="2701" priority="1101" operator="equal">
      <formula>"HIDE-NO VAR"</formula>
    </cfRule>
  </conditionalFormatting>
  <conditionalFormatting sqref="K39">
    <cfRule type="cellIs" dxfId="2700" priority="1100" operator="equal">
      <formula>"NO VAR"</formula>
    </cfRule>
  </conditionalFormatting>
  <conditionalFormatting sqref="K39">
    <cfRule type="cellIs" dxfId="2699" priority="1099" operator="equal">
      <formula>"HIDE-NO VAR"</formula>
    </cfRule>
  </conditionalFormatting>
  <conditionalFormatting sqref="K39">
    <cfRule type="cellIs" dxfId="2698" priority="1098" operator="equal">
      <formula>"NO VAR"</formula>
    </cfRule>
  </conditionalFormatting>
  <conditionalFormatting sqref="K39">
    <cfRule type="cellIs" dxfId="2697" priority="1097" operator="equal">
      <formula>"NO VAR"</formula>
    </cfRule>
  </conditionalFormatting>
  <conditionalFormatting sqref="K39">
    <cfRule type="cellIs" dxfId="2696" priority="1096" operator="equal">
      <formula>"HIDE-NO VAR"</formula>
    </cfRule>
  </conditionalFormatting>
  <conditionalFormatting sqref="K39">
    <cfRule type="cellIs" dxfId="2695" priority="1095" operator="equal">
      <formula>"NO VAR"</formula>
    </cfRule>
  </conditionalFormatting>
  <conditionalFormatting sqref="K39">
    <cfRule type="cellIs" dxfId="2694" priority="1094" operator="equal">
      <formula>"NO VAR"</formula>
    </cfRule>
  </conditionalFormatting>
  <conditionalFormatting sqref="K39">
    <cfRule type="cellIs" dxfId="2693" priority="1093" operator="equal">
      <formula>"HIDE-NO VAR"</formula>
    </cfRule>
  </conditionalFormatting>
  <conditionalFormatting sqref="K39">
    <cfRule type="cellIs" dxfId="2692" priority="1092" operator="equal">
      <formula>"NO VAR"</formula>
    </cfRule>
  </conditionalFormatting>
  <conditionalFormatting sqref="K39">
    <cfRule type="cellIs" dxfId="2691" priority="1091" operator="equal">
      <formula>"NO VAR"</formula>
    </cfRule>
  </conditionalFormatting>
  <conditionalFormatting sqref="K39">
    <cfRule type="cellIs" dxfId="2690" priority="1090" operator="equal">
      <formula>"HIDE-NO VAR"</formula>
    </cfRule>
  </conditionalFormatting>
  <conditionalFormatting sqref="K39">
    <cfRule type="cellIs" dxfId="2689" priority="1089" operator="equal">
      <formula>"NO VAR"</formula>
    </cfRule>
  </conditionalFormatting>
  <conditionalFormatting sqref="K39">
    <cfRule type="cellIs" dxfId="2688" priority="1088" operator="equal">
      <formula>"NO VAR"</formula>
    </cfRule>
  </conditionalFormatting>
  <conditionalFormatting sqref="K39">
    <cfRule type="cellIs" dxfId="2687" priority="1087" operator="equal">
      <formula>"HIDE-NO VAR"</formula>
    </cfRule>
  </conditionalFormatting>
  <conditionalFormatting sqref="K39">
    <cfRule type="cellIs" dxfId="2686" priority="1086" operator="equal">
      <formula>"NO VAR"</formula>
    </cfRule>
  </conditionalFormatting>
  <conditionalFormatting sqref="K39">
    <cfRule type="cellIs" dxfId="2685" priority="1085" operator="equal">
      <formula>"NO VAR"</formula>
    </cfRule>
  </conditionalFormatting>
  <conditionalFormatting sqref="K39">
    <cfRule type="cellIs" dxfId="2684" priority="1084" operator="equal">
      <formula>"HIDE-NO VAR"</formula>
    </cfRule>
  </conditionalFormatting>
  <conditionalFormatting sqref="K39">
    <cfRule type="cellIs" dxfId="2683" priority="1083" operator="equal">
      <formula>"NO VAR"</formula>
    </cfRule>
  </conditionalFormatting>
  <conditionalFormatting sqref="K39">
    <cfRule type="cellIs" dxfId="2682" priority="1082" operator="equal">
      <formula>"NO VAR"</formula>
    </cfRule>
  </conditionalFormatting>
  <conditionalFormatting sqref="K39">
    <cfRule type="cellIs" dxfId="2681" priority="1081" operator="equal">
      <formula>"HIDE-NO VAR"</formula>
    </cfRule>
  </conditionalFormatting>
  <conditionalFormatting sqref="K39">
    <cfRule type="cellIs" dxfId="2680" priority="1080" operator="equal">
      <formula>"NO VAR"</formula>
    </cfRule>
  </conditionalFormatting>
  <conditionalFormatting sqref="K39">
    <cfRule type="cellIs" dxfId="2679" priority="1079" operator="equal">
      <formula>"NO VAR"</formula>
    </cfRule>
  </conditionalFormatting>
  <conditionalFormatting sqref="K39">
    <cfRule type="cellIs" dxfId="2678" priority="1078" operator="equal">
      <formula>"HIDE-NO VAR"</formula>
    </cfRule>
  </conditionalFormatting>
  <conditionalFormatting sqref="K39">
    <cfRule type="cellIs" dxfId="2677" priority="1077" operator="equal">
      <formula>"NO VAR"</formula>
    </cfRule>
  </conditionalFormatting>
  <conditionalFormatting sqref="K39">
    <cfRule type="cellIs" dxfId="2676" priority="1076" operator="equal">
      <formula>"NO VAR"</formula>
    </cfRule>
  </conditionalFormatting>
  <conditionalFormatting sqref="K39">
    <cfRule type="cellIs" dxfId="2675" priority="1075" operator="equal">
      <formula>"HIDE-NO VAR"</formula>
    </cfRule>
  </conditionalFormatting>
  <conditionalFormatting sqref="K39">
    <cfRule type="cellIs" dxfId="2674" priority="1074" operator="equal">
      <formula>"NO VAR"</formula>
    </cfRule>
  </conditionalFormatting>
  <conditionalFormatting sqref="K39">
    <cfRule type="cellIs" dxfId="2673" priority="1073" operator="equal">
      <formula>"NO VAR"</formula>
    </cfRule>
  </conditionalFormatting>
  <conditionalFormatting sqref="K39">
    <cfRule type="cellIs" dxfId="2672" priority="1072" operator="equal">
      <formula>"HIDE-NO VAR"</formula>
    </cfRule>
  </conditionalFormatting>
  <conditionalFormatting sqref="K39">
    <cfRule type="cellIs" dxfId="2671" priority="1071" operator="equal">
      <formula>"NO VAR"</formula>
    </cfRule>
  </conditionalFormatting>
  <conditionalFormatting sqref="K39">
    <cfRule type="cellIs" dxfId="2670" priority="1070" operator="equal">
      <formula>"NO VAR"</formula>
    </cfRule>
  </conditionalFormatting>
  <conditionalFormatting sqref="K39">
    <cfRule type="cellIs" dxfId="2669" priority="1069" operator="equal">
      <formula>"HIDE-NO VAR"</formula>
    </cfRule>
  </conditionalFormatting>
  <conditionalFormatting sqref="K39">
    <cfRule type="cellIs" dxfId="2668" priority="1068" operator="equal">
      <formula>"NO VAR"</formula>
    </cfRule>
  </conditionalFormatting>
  <conditionalFormatting sqref="K39">
    <cfRule type="cellIs" dxfId="2667" priority="1067" operator="equal">
      <formula>"NO VAR"</formula>
    </cfRule>
  </conditionalFormatting>
  <conditionalFormatting sqref="K39">
    <cfRule type="cellIs" dxfId="2666" priority="1066" operator="equal">
      <formula>"INCORRECT LINE BEING PICKED UP"</formula>
    </cfRule>
  </conditionalFormatting>
  <conditionalFormatting sqref="J40">
    <cfRule type="cellIs" dxfId="2665" priority="1065" operator="equal">
      <formula>"NO VAR"</formula>
    </cfRule>
  </conditionalFormatting>
  <conditionalFormatting sqref="J40">
    <cfRule type="cellIs" dxfId="2664" priority="1064" operator="equal">
      <formula>"HIDE-NO VAR"</formula>
    </cfRule>
  </conditionalFormatting>
  <conditionalFormatting sqref="J40">
    <cfRule type="cellIs" dxfId="2663" priority="1063" operator="equal">
      <formula>"ERROR "</formula>
    </cfRule>
  </conditionalFormatting>
  <conditionalFormatting sqref="J40">
    <cfRule type="cellIs" dxfId="2662" priority="1062" operator="equal">
      <formula>"HIDE-NO VAR"</formula>
    </cfRule>
  </conditionalFormatting>
  <conditionalFormatting sqref="J40">
    <cfRule type="cellIs" dxfId="2661" priority="1061" operator="equal">
      <formula>"HIDE-NO VAR"</formula>
    </cfRule>
  </conditionalFormatting>
  <conditionalFormatting sqref="J40">
    <cfRule type="cellIs" dxfId="2660" priority="1060" operator="equal">
      <formula>"NO VAR"</formula>
    </cfRule>
  </conditionalFormatting>
  <conditionalFormatting sqref="J40">
    <cfRule type="cellIs" dxfId="2659" priority="1059" operator="equal">
      <formula>"HIDE-NO VAR"</formula>
    </cfRule>
  </conditionalFormatting>
  <conditionalFormatting sqref="J40">
    <cfRule type="cellIs" dxfId="2658" priority="1058" operator="equal">
      <formula>"NO VAR"</formula>
    </cfRule>
  </conditionalFormatting>
  <conditionalFormatting sqref="J40">
    <cfRule type="cellIs" dxfId="2657" priority="1057" operator="equal">
      <formula>"HIDE-NO VAR"</formula>
    </cfRule>
  </conditionalFormatting>
  <conditionalFormatting sqref="J40">
    <cfRule type="cellIs" dxfId="2656" priority="1056" operator="equal">
      <formula>"NO VAR"</formula>
    </cfRule>
  </conditionalFormatting>
  <conditionalFormatting sqref="J40">
    <cfRule type="cellIs" dxfId="2655" priority="1055" operator="equal">
      <formula>"NO VAR"</formula>
    </cfRule>
  </conditionalFormatting>
  <conditionalFormatting sqref="J40">
    <cfRule type="cellIs" dxfId="2654" priority="1054" operator="equal">
      <formula>"HIDE-NO VAR"</formula>
    </cfRule>
  </conditionalFormatting>
  <conditionalFormatting sqref="J40">
    <cfRule type="cellIs" dxfId="2653" priority="1053" operator="equal">
      <formula>"NO VAR"</formula>
    </cfRule>
  </conditionalFormatting>
  <conditionalFormatting sqref="J40">
    <cfRule type="cellIs" dxfId="2652" priority="1052" operator="equal">
      <formula>"NO VAR"</formula>
    </cfRule>
  </conditionalFormatting>
  <conditionalFormatting sqref="J40">
    <cfRule type="cellIs" dxfId="2651" priority="1051" operator="equal">
      <formula>"HIDE-NO VAR"</formula>
    </cfRule>
  </conditionalFormatting>
  <conditionalFormatting sqref="J40">
    <cfRule type="cellIs" dxfId="2650" priority="1050" operator="equal">
      <formula>"NO VAR"</formula>
    </cfRule>
  </conditionalFormatting>
  <conditionalFormatting sqref="J40">
    <cfRule type="cellIs" dxfId="2649" priority="1049" operator="equal">
      <formula>"NO VAR"</formula>
    </cfRule>
  </conditionalFormatting>
  <conditionalFormatting sqref="J40">
    <cfRule type="cellIs" dxfId="2648" priority="1048" operator="equal">
      <formula>"HIDE-NO VAR"</formula>
    </cfRule>
  </conditionalFormatting>
  <conditionalFormatting sqref="J40">
    <cfRule type="cellIs" dxfId="2647" priority="1047" operator="equal">
      <formula>"NO VAR"</formula>
    </cfRule>
  </conditionalFormatting>
  <conditionalFormatting sqref="J40">
    <cfRule type="cellIs" dxfId="2646" priority="1046" operator="equal">
      <formula>"NO VAR"</formula>
    </cfRule>
  </conditionalFormatting>
  <conditionalFormatting sqref="J40">
    <cfRule type="cellIs" dxfId="2645" priority="1045" operator="equal">
      <formula>"HIDE-NO VAR"</formula>
    </cfRule>
  </conditionalFormatting>
  <conditionalFormatting sqref="J40">
    <cfRule type="cellIs" dxfId="2644" priority="1044" operator="equal">
      <formula>"NO VAR"</formula>
    </cfRule>
  </conditionalFormatting>
  <conditionalFormatting sqref="J40">
    <cfRule type="cellIs" dxfId="2643" priority="1043" operator="equal">
      <formula>"NO VAR"</formula>
    </cfRule>
  </conditionalFormatting>
  <conditionalFormatting sqref="J40">
    <cfRule type="cellIs" dxfId="2642" priority="1042" operator="equal">
      <formula>"HIDE-NO VAR"</formula>
    </cfRule>
  </conditionalFormatting>
  <conditionalFormatting sqref="J40">
    <cfRule type="cellIs" dxfId="2641" priority="1041" operator="equal">
      <formula>"NO VAR"</formula>
    </cfRule>
  </conditionalFormatting>
  <conditionalFormatting sqref="J40">
    <cfRule type="cellIs" dxfId="2640" priority="1040" operator="equal">
      <formula>"NO VAR"</formula>
    </cfRule>
  </conditionalFormatting>
  <conditionalFormatting sqref="J40">
    <cfRule type="cellIs" dxfId="2639" priority="1039" operator="equal">
      <formula>"HIDE-NO VAR"</formula>
    </cfRule>
  </conditionalFormatting>
  <conditionalFormatting sqref="J40">
    <cfRule type="cellIs" dxfId="2638" priority="1038" operator="equal">
      <formula>"NO VAR"</formula>
    </cfRule>
  </conditionalFormatting>
  <conditionalFormatting sqref="J40">
    <cfRule type="cellIs" dxfId="2637" priority="1037" operator="equal">
      <formula>"NO VAR"</formula>
    </cfRule>
  </conditionalFormatting>
  <conditionalFormatting sqref="J40">
    <cfRule type="cellIs" dxfId="2636" priority="1036" operator="equal">
      <formula>"HIDE-NO VAR"</formula>
    </cfRule>
  </conditionalFormatting>
  <conditionalFormatting sqref="J40">
    <cfRule type="cellIs" dxfId="2635" priority="1035" operator="equal">
      <formula>"NO VAR"</formula>
    </cfRule>
  </conditionalFormatting>
  <conditionalFormatting sqref="J40">
    <cfRule type="cellIs" dxfId="2634" priority="1034" operator="equal">
      <formula>"NO VAR"</formula>
    </cfRule>
  </conditionalFormatting>
  <conditionalFormatting sqref="K40">
    <cfRule type="cellIs" dxfId="2633" priority="1033" operator="equal">
      <formula>"NO VAR"</formula>
    </cfRule>
  </conditionalFormatting>
  <conditionalFormatting sqref="K40">
    <cfRule type="cellIs" dxfId="2632" priority="1032" operator="equal">
      <formula>"HIDE-NO VAR"</formula>
    </cfRule>
  </conditionalFormatting>
  <conditionalFormatting sqref="K40">
    <cfRule type="cellIs" dxfId="2631" priority="1031" operator="equal">
      <formula>"ERROR "</formula>
    </cfRule>
  </conditionalFormatting>
  <conditionalFormatting sqref="K40">
    <cfRule type="cellIs" dxfId="2630" priority="1030" operator="equal">
      <formula>"HIDE-NO VAR"</formula>
    </cfRule>
  </conditionalFormatting>
  <conditionalFormatting sqref="K40">
    <cfRule type="cellIs" dxfId="2629" priority="1029" operator="equal">
      <formula>"HIDE-NO VAR"</formula>
    </cfRule>
  </conditionalFormatting>
  <conditionalFormatting sqref="K40">
    <cfRule type="cellIs" dxfId="2628" priority="1028" operator="equal">
      <formula>"NO VAR"</formula>
    </cfRule>
  </conditionalFormatting>
  <conditionalFormatting sqref="K40">
    <cfRule type="cellIs" dxfId="2627" priority="1027" operator="equal">
      <formula>"HIDE-NO VAR"</formula>
    </cfRule>
  </conditionalFormatting>
  <conditionalFormatting sqref="K40">
    <cfRule type="cellIs" dxfId="2626" priority="1026" operator="equal">
      <formula>"NO VAR"</formula>
    </cfRule>
  </conditionalFormatting>
  <conditionalFormatting sqref="K40">
    <cfRule type="cellIs" dxfId="2625" priority="1025" operator="equal">
      <formula>"HIDE-NO VAR"</formula>
    </cfRule>
  </conditionalFormatting>
  <conditionalFormatting sqref="K40">
    <cfRule type="cellIs" dxfId="2624" priority="1024" operator="equal">
      <formula>"NO VAR"</formula>
    </cfRule>
  </conditionalFormatting>
  <conditionalFormatting sqref="K40">
    <cfRule type="cellIs" dxfId="2623" priority="1023" operator="equal">
      <formula>"NO VAR"</formula>
    </cfRule>
  </conditionalFormatting>
  <conditionalFormatting sqref="K40">
    <cfRule type="cellIs" dxfId="2622" priority="1022" operator="equal">
      <formula>"HIDE-NO VAR"</formula>
    </cfRule>
  </conditionalFormatting>
  <conditionalFormatting sqref="K40">
    <cfRule type="cellIs" dxfId="2621" priority="1021" operator="equal">
      <formula>"NO VAR"</formula>
    </cfRule>
  </conditionalFormatting>
  <conditionalFormatting sqref="K40">
    <cfRule type="cellIs" dxfId="2620" priority="1020" operator="equal">
      <formula>"NO VAR"</formula>
    </cfRule>
  </conditionalFormatting>
  <conditionalFormatting sqref="K40">
    <cfRule type="cellIs" dxfId="2619" priority="1019" operator="equal">
      <formula>"HIDE-NO VAR"</formula>
    </cfRule>
  </conditionalFormatting>
  <conditionalFormatting sqref="K40">
    <cfRule type="cellIs" dxfId="2618" priority="1018" operator="equal">
      <formula>"NO VAR"</formula>
    </cfRule>
  </conditionalFormatting>
  <conditionalFormatting sqref="K40">
    <cfRule type="cellIs" dxfId="2617" priority="1017" operator="equal">
      <formula>"NO VAR"</formula>
    </cfRule>
  </conditionalFormatting>
  <conditionalFormatting sqref="K40">
    <cfRule type="cellIs" dxfId="2616" priority="1016" operator="equal">
      <formula>"HIDE-NO VAR"</formula>
    </cfRule>
  </conditionalFormatting>
  <conditionalFormatting sqref="K40">
    <cfRule type="cellIs" dxfId="2615" priority="1015" operator="equal">
      <formula>"NO VAR"</formula>
    </cfRule>
  </conditionalFormatting>
  <conditionalFormatting sqref="K40">
    <cfRule type="cellIs" dxfId="2614" priority="1014" operator="equal">
      <formula>"NO VAR"</formula>
    </cfRule>
  </conditionalFormatting>
  <conditionalFormatting sqref="K40">
    <cfRule type="cellIs" dxfId="2613" priority="1013" operator="equal">
      <formula>"HIDE-NO VAR"</formula>
    </cfRule>
  </conditionalFormatting>
  <conditionalFormatting sqref="K40">
    <cfRule type="cellIs" dxfId="2612" priority="1012" operator="equal">
      <formula>"NO VAR"</formula>
    </cfRule>
  </conditionalFormatting>
  <conditionalFormatting sqref="K40">
    <cfRule type="cellIs" dxfId="2611" priority="1011" operator="equal">
      <formula>"NO VAR"</formula>
    </cfRule>
  </conditionalFormatting>
  <conditionalFormatting sqref="K40">
    <cfRule type="cellIs" dxfId="2610" priority="1010" operator="equal">
      <formula>"HIDE-NO VAR"</formula>
    </cfRule>
  </conditionalFormatting>
  <conditionalFormatting sqref="K40">
    <cfRule type="cellIs" dxfId="2609" priority="1009" operator="equal">
      <formula>"NO VAR"</formula>
    </cfRule>
  </conditionalFormatting>
  <conditionalFormatting sqref="K40">
    <cfRule type="cellIs" dxfId="2608" priority="1008" operator="equal">
      <formula>"NO VAR"</formula>
    </cfRule>
  </conditionalFormatting>
  <conditionalFormatting sqref="K40">
    <cfRule type="cellIs" dxfId="2607" priority="1007" operator="equal">
      <formula>"HIDE-NO VAR"</formula>
    </cfRule>
  </conditionalFormatting>
  <conditionalFormatting sqref="K40">
    <cfRule type="cellIs" dxfId="2606" priority="1006" operator="equal">
      <formula>"NO VAR"</formula>
    </cfRule>
  </conditionalFormatting>
  <conditionalFormatting sqref="K40">
    <cfRule type="cellIs" dxfId="2605" priority="1005" operator="equal">
      <formula>"NO VAR"</formula>
    </cfRule>
  </conditionalFormatting>
  <conditionalFormatting sqref="K40">
    <cfRule type="cellIs" dxfId="2604" priority="1004" operator="equal">
      <formula>"HIDE-NO VAR"</formula>
    </cfRule>
  </conditionalFormatting>
  <conditionalFormatting sqref="K40">
    <cfRule type="cellIs" dxfId="2603" priority="1003" operator="equal">
      <formula>"NO VAR"</formula>
    </cfRule>
  </conditionalFormatting>
  <conditionalFormatting sqref="K40">
    <cfRule type="cellIs" dxfId="2602" priority="1002" operator="equal">
      <formula>"NO VAR"</formula>
    </cfRule>
  </conditionalFormatting>
  <conditionalFormatting sqref="K40">
    <cfRule type="cellIs" dxfId="2601" priority="1001" operator="equal">
      <formula>"HIDE-NO VAR"</formula>
    </cfRule>
  </conditionalFormatting>
  <conditionalFormatting sqref="K40">
    <cfRule type="cellIs" dxfId="2600" priority="1000" operator="equal">
      <formula>"NO VAR"</formula>
    </cfRule>
  </conditionalFormatting>
  <conditionalFormatting sqref="K40">
    <cfRule type="cellIs" dxfId="2599" priority="999" operator="equal">
      <formula>"NO VAR"</formula>
    </cfRule>
  </conditionalFormatting>
  <conditionalFormatting sqref="K40">
    <cfRule type="cellIs" dxfId="2598" priority="998" operator="equal">
      <formula>"HIDE-NO VAR"</formula>
    </cfRule>
  </conditionalFormatting>
  <conditionalFormatting sqref="K40">
    <cfRule type="cellIs" dxfId="2597" priority="997" operator="equal">
      <formula>"NO VAR"</formula>
    </cfRule>
  </conditionalFormatting>
  <conditionalFormatting sqref="K40">
    <cfRule type="cellIs" dxfId="2596" priority="996" operator="equal">
      <formula>"NO VAR"</formula>
    </cfRule>
  </conditionalFormatting>
  <conditionalFormatting sqref="K40">
    <cfRule type="cellIs" dxfId="2595" priority="995" operator="equal">
      <formula>"HIDE-NO VAR"</formula>
    </cfRule>
  </conditionalFormatting>
  <conditionalFormatting sqref="K40">
    <cfRule type="cellIs" dxfId="2594" priority="994" operator="equal">
      <formula>"NO VAR"</formula>
    </cfRule>
  </conditionalFormatting>
  <conditionalFormatting sqref="K40">
    <cfRule type="cellIs" dxfId="2593" priority="993" operator="equal">
      <formula>"NO VAR"</formula>
    </cfRule>
  </conditionalFormatting>
  <conditionalFormatting sqref="K40">
    <cfRule type="cellIs" dxfId="2592" priority="992" operator="equal">
      <formula>"INCORRECT LINE BEING PICKED UP"</formula>
    </cfRule>
  </conditionalFormatting>
  <conditionalFormatting sqref="J41 J43">
    <cfRule type="cellIs" dxfId="2591" priority="991" operator="equal">
      <formula>"NO VAR"</formula>
    </cfRule>
  </conditionalFormatting>
  <conditionalFormatting sqref="J41 J43">
    <cfRule type="cellIs" dxfId="2590" priority="990" operator="equal">
      <formula>"HIDE-NO VAR"</formula>
    </cfRule>
  </conditionalFormatting>
  <conditionalFormatting sqref="J41 J43">
    <cfRule type="cellIs" dxfId="2589" priority="989" operator="equal">
      <formula>"ERROR "</formula>
    </cfRule>
  </conditionalFormatting>
  <conditionalFormatting sqref="J41 J43">
    <cfRule type="cellIs" dxfId="2588" priority="988" operator="equal">
      <formula>"HIDE-NO VAR"</formula>
    </cfRule>
  </conditionalFormatting>
  <conditionalFormatting sqref="J41 J43">
    <cfRule type="cellIs" dxfId="2587" priority="987" operator="equal">
      <formula>"HIDE-NO VAR"</formula>
    </cfRule>
  </conditionalFormatting>
  <conditionalFormatting sqref="J41 J43">
    <cfRule type="cellIs" dxfId="2586" priority="986" operator="equal">
      <formula>"NO VAR"</formula>
    </cfRule>
  </conditionalFormatting>
  <conditionalFormatting sqref="J41 J43">
    <cfRule type="cellIs" dxfId="2585" priority="985" operator="equal">
      <formula>"HIDE-NO VAR"</formula>
    </cfRule>
  </conditionalFormatting>
  <conditionalFormatting sqref="J41 J43">
    <cfRule type="cellIs" dxfId="2584" priority="984" operator="equal">
      <formula>"NO VAR"</formula>
    </cfRule>
  </conditionalFormatting>
  <conditionalFormatting sqref="J41 J43">
    <cfRule type="cellIs" dxfId="2583" priority="983" operator="equal">
      <formula>"HIDE-NO VAR"</formula>
    </cfRule>
  </conditionalFormatting>
  <conditionalFormatting sqref="J41 J43">
    <cfRule type="cellIs" dxfId="2582" priority="982" operator="equal">
      <formula>"NO VAR"</formula>
    </cfRule>
  </conditionalFormatting>
  <conditionalFormatting sqref="J41 J43">
    <cfRule type="cellIs" dxfId="2581" priority="981" operator="equal">
      <formula>"NO VAR"</formula>
    </cfRule>
  </conditionalFormatting>
  <conditionalFormatting sqref="J41 J43">
    <cfRule type="cellIs" dxfId="2580" priority="980" operator="equal">
      <formula>"HIDE-NO VAR"</formula>
    </cfRule>
  </conditionalFormatting>
  <conditionalFormatting sqref="J41 J43">
    <cfRule type="cellIs" dxfId="2579" priority="979" operator="equal">
      <formula>"NO VAR"</formula>
    </cfRule>
  </conditionalFormatting>
  <conditionalFormatting sqref="J41 J43">
    <cfRule type="cellIs" dxfId="2578" priority="978" operator="equal">
      <formula>"NO VAR"</formula>
    </cfRule>
  </conditionalFormatting>
  <conditionalFormatting sqref="J41 J43">
    <cfRule type="cellIs" dxfId="2577" priority="977" operator="equal">
      <formula>"HIDE-NO VAR"</formula>
    </cfRule>
  </conditionalFormatting>
  <conditionalFormatting sqref="J41 J43">
    <cfRule type="cellIs" dxfId="2576" priority="976" operator="equal">
      <formula>"NO VAR"</formula>
    </cfRule>
  </conditionalFormatting>
  <conditionalFormatting sqref="J41 J43">
    <cfRule type="cellIs" dxfId="2575" priority="975" operator="equal">
      <formula>"NO VAR"</formula>
    </cfRule>
  </conditionalFormatting>
  <conditionalFormatting sqref="J41 J43">
    <cfRule type="cellIs" dxfId="2574" priority="974" operator="equal">
      <formula>"HIDE-NO VAR"</formula>
    </cfRule>
  </conditionalFormatting>
  <conditionalFormatting sqref="J41 J43">
    <cfRule type="cellIs" dxfId="2573" priority="973" operator="equal">
      <formula>"NO VAR"</formula>
    </cfRule>
  </conditionalFormatting>
  <conditionalFormatting sqref="J41 J43">
    <cfRule type="cellIs" dxfId="2572" priority="972" operator="equal">
      <formula>"NO VAR"</formula>
    </cfRule>
  </conditionalFormatting>
  <conditionalFormatting sqref="J41 J43">
    <cfRule type="cellIs" dxfId="2571" priority="971" operator="equal">
      <formula>"HIDE-NO VAR"</formula>
    </cfRule>
  </conditionalFormatting>
  <conditionalFormatting sqref="J41 J43">
    <cfRule type="cellIs" dxfId="2570" priority="970" operator="equal">
      <formula>"NO VAR"</formula>
    </cfRule>
  </conditionalFormatting>
  <conditionalFormatting sqref="J41 J43">
    <cfRule type="cellIs" dxfId="2569" priority="969" operator="equal">
      <formula>"NO VAR"</formula>
    </cfRule>
  </conditionalFormatting>
  <conditionalFormatting sqref="J41 J43">
    <cfRule type="cellIs" dxfId="2568" priority="968" operator="equal">
      <formula>"HIDE-NO VAR"</formula>
    </cfRule>
  </conditionalFormatting>
  <conditionalFormatting sqref="J41 J43">
    <cfRule type="cellIs" dxfId="2567" priority="967" operator="equal">
      <formula>"NO VAR"</formula>
    </cfRule>
  </conditionalFormatting>
  <conditionalFormatting sqref="J41 J43">
    <cfRule type="cellIs" dxfId="2566" priority="966" operator="equal">
      <formula>"NO VAR"</formula>
    </cfRule>
  </conditionalFormatting>
  <conditionalFormatting sqref="J41 J43">
    <cfRule type="cellIs" dxfId="2565" priority="965" operator="equal">
      <formula>"HIDE-NO VAR"</formula>
    </cfRule>
  </conditionalFormatting>
  <conditionalFormatting sqref="J41 J43">
    <cfRule type="cellIs" dxfId="2564" priority="964" operator="equal">
      <formula>"NO VAR"</formula>
    </cfRule>
  </conditionalFormatting>
  <conditionalFormatting sqref="J41 J43">
    <cfRule type="cellIs" dxfId="2563" priority="963" operator="equal">
      <formula>"NO VAR"</formula>
    </cfRule>
  </conditionalFormatting>
  <conditionalFormatting sqref="J41 J43">
    <cfRule type="cellIs" dxfId="2562" priority="962" operator="equal">
      <formula>"HIDE-NO VAR"</formula>
    </cfRule>
  </conditionalFormatting>
  <conditionalFormatting sqref="J41 J43">
    <cfRule type="cellIs" dxfId="2561" priority="961" operator="equal">
      <formula>"NO VAR"</formula>
    </cfRule>
  </conditionalFormatting>
  <conditionalFormatting sqref="J41 J43">
    <cfRule type="cellIs" dxfId="2560" priority="960" operator="equal">
      <formula>"NO VAR"</formula>
    </cfRule>
  </conditionalFormatting>
  <conditionalFormatting sqref="K41 K43">
    <cfRule type="cellIs" dxfId="2559" priority="959" operator="equal">
      <formula>"NO VAR"</formula>
    </cfRule>
  </conditionalFormatting>
  <conditionalFormatting sqref="K41 K43">
    <cfRule type="cellIs" dxfId="2558" priority="958" operator="equal">
      <formula>"HIDE-NO VAR"</formula>
    </cfRule>
  </conditionalFormatting>
  <conditionalFormatting sqref="K41 K43">
    <cfRule type="cellIs" dxfId="2557" priority="957" operator="equal">
      <formula>"ERROR "</formula>
    </cfRule>
  </conditionalFormatting>
  <conditionalFormatting sqref="K41 K43">
    <cfRule type="cellIs" dxfId="2556" priority="956" operator="equal">
      <formula>"HIDE-NO VAR"</formula>
    </cfRule>
  </conditionalFormatting>
  <conditionalFormatting sqref="K41 K43">
    <cfRule type="cellIs" dxfId="2555" priority="955" operator="equal">
      <formula>"HIDE-NO VAR"</formula>
    </cfRule>
  </conditionalFormatting>
  <conditionalFormatting sqref="K41 K43">
    <cfRule type="cellIs" dxfId="2554" priority="954" operator="equal">
      <formula>"NO VAR"</formula>
    </cfRule>
  </conditionalFormatting>
  <conditionalFormatting sqref="K41 K43">
    <cfRule type="cellIs" dxfId="2553" priority="953" operator="equal">
      <formula>"HIDE-NO VAR"</formula>
    </cfRule>
  </conditionalFormatting>
  <conditionalFormatting sqref="K41 K43">
    <cfRule type="cellIs" dxfId="2552" priority="952" operator="equal">
      <formula>"NO VAR"</formula>
    </cfRule>
  </conditionalFormatting>
  <conditionalFormatting sqref="K41 K43">
    <cfRule type="cellIs" dxfId="2551" priority="951" operator="equal">
      <formula>"HIDE-NO VAR"</formula>
    </cfRule>
  </conditionalFormatting>
  <conditionalFormatting sqref="K41 K43">
    <cfRule type="cellIs" dxfId="2550" priority="950" operator="equal">
      <formula>"NO VAR"</formula>
    </cfRule>
  </conditionalFormatting>
  <conditionalFormatting sqref="K41 K43">
    <cfRule type="cellIs" dxfId="2549" priority="949" operator="equal">
      <formula>"NO VAR"</formula>
    </cfRule>
  </conditionalFormatting>
  <conditionalFormatting sqref="K41 K43">
    <cfRule type="cellIs" dxfId="2548" priority="948" operator="equal">
      <formula>"HIDE-NO VAR"</formula>
    </cfRule>
  </conditionalFormatting>
  <conditionalFormatting sqref="K41 K43">
    <cfRule type="cellIs" dxfId="2547" priority="947" operator="equal">
      <formula>"NO VAR"</formula>
    </cfRule>
  </conditionalFormatting>
  <conditionalFormatting sqref="K41 K43">
    <cfRule type="cellIs" dxfId="2546" priority="946" operator="equal">
      <formula>"NO VAR"</formula>
    </cfRule>
  </conditionalFormatting>
  <conditionalFormatting sqref="K41 K43">
    <cfRule type="cellIs" dxfId="2545" priority="945" operator="equal">
      <formula>"HIDE-NO VAR"</formula>
    </cfRule>
  </conditionalFormatting>
  <conditionalFormatting sqref="K41 K43">
    <cfRule type="cellIs" dxfId="2544" priority="944" operator="equal">
      <formula>"NO VAR"</formula>
    </cfRule>
  </conditionalFormatting>
  <conditionalFormatting sqref="K41 K43">
    <cfRule type="cellIs" dxfId="2543" priority="943" operator="equal">
      <formula>"NO VAR"</formula>
    </cfRule>
  </conditionalFormatting>
  <conditionalFormatting sqref="K41 K43">
    <cfRule type="cellIs" dxfId="2542" priority="942" operator="equal">
      <formula>"HIDE-NO VAR"</formula>
    </cfRule>
  </conditionalFormatting>
  <conditionalFormatting sqref="K41 K43">
    <cfRule type="cellIs" dxfId="2541" priority="941" operator="equal">
      <formula>"NO VAR"</formula>
    </cfRule>
  </conditionalFormatting>
  <conditionalFormatting sqref="K41 K43">
    <cfRule type="cellIs" dxfId="2540" priority="940" operator="equal">
      <formula>"NO VAR"</formula>
    </cfRule>
  </conditionalFormatting>
  <conditionalFormatting sqref="K41 K43">
    <cfRule type="cellIs" dxfId="2539" priority="939" operator="equal">
      <formula>"HIDE-NO VAR"</formula>
    </cfRule>
  </conditionalFormatting>
  <conditionalFormatting sqref="K41 K43">
    <cfRule type="cellIs" dxfId="2538" priority="938" operator="equal">
      <formula>"NO VAR"</formula>
    </cfRule>
  </conditionalFormatting>
  <conditionalFormatting sqref="K41 K43">
    <cfRule type="cellIs" dxfId="2537" priority="937" operator="equal">
      <formula>"NO VAR"</formula>
    </cfRule>
  </conditionalFormatting>
  <conditionalFormatting sqref="K41 K43">
    <cfRule type="cellIs" dxfId="2536" priority="936" operator="equal">
      <formula>"HIDE-NO VAR"</formula>
    </cfRule>
  </conditionalFormatting>
  <conditionalFormatting sqref="K41 K43">
    <cfRule type="cellIs" dxfId="2535" priority="935" operator="equal">
      <formula>"NO VAR"</formula>
    </cfRule>
  </conditionalFormatting>
  <conditionalFormatting sqref="K41 K43">
    <cfRule type="cellIs" dxfId="2534" priority="934" operator="equal">
      <formula>"NO VAR"</formula>
    </cfRule>
  </conditionalFormatting>
  <conditionalFormatting sqref="K41 K43">
    <cfRule type="cellIs" dxfId="2533" priority="933" operator="equal">
      <formula>"HIDE-NO VAR"</formula>
    </cfRule>
  </conditionalFormatting>
  <conditionalFormatting sqref="K41 K43">
    <cfRule type="cellIs" dxfId="2532" priority="932" operator="equal">
      <formula>"NO VAR"</formula>
    </cfRule>
  </conditionalFormatting>
  <conditionalFormatting sqref="K41 K43">
    <cfRule type="cellIs" dxfId="2531" priority="931" operator="equal">
      <formula>"NO VAR"</formula>
    </cfRule>
  </conditionalFormatting>
  <conditionalFormatting sqref="K41 K43">
    <cfRule type="cellIs" dxfId="2530" priority="930" operator="equal">
      <formula>"HIDE-NO VAR"</formula>
    </cfRule>
  </conditionalFormatting>
  <conditionalFormatting sqref="K41 K43">
    <cfRule type="cellIs" dxfId="2529" priority="929" operator="equal">
      <formula>"NO VAR"</formula>
    </cfRule>
  </conditionalFormatting>
  <conditionalFormatting sqref="K41 K43">
    <cfRule type="cellIs" dxfId="2528" priority="928" operator="equal">
      <formula>"NO VAR"</formula>
    </cfRule>
  </conditionalFormatting>
  <conditionalFormatting sqref="K41 K43">
    <cfRule type="cellIs" dxfId="2527" priority="927" operator="equal">
      <formula>"HIDE-NO VAR"</formula>
    </cfRule>
  </conditionalFormatting>
  <conditionalFormatting sqref="K41 K43">
    <cfRule type="cellIs" dxfId="2526" priority="926" operator="equal">
      <formula>"NO VAR"</formula>
    </cfRule>
  </conditionalFormatting>
  <conditionalFormatting sqref="K41 K43">
    <cfRule type="cellIs" dxfId="2525" priority="925" operator="equal">
      <formula>"NO VAR"</formula>
    </cfRule>
  </conditionalFormatting>
  <conditionalFormatting sqref="K41 K43">
    <cfRule type="cellIs" dxfId="2524" priority="924" operator="equal">
      <formula>"HIDE-NO VAR"</formula>
    </cfRule>
  </conditionalFormatting>
  <conditionalFormatting sqref="K41 K43">
    <cfRule type="cellIs" dxfId="2523" priority="923" operator="equal">
      <formula>"NO VAR"</formula>
    </cfRule>
  </conditionalFormatting>
  <conditionalFormatting sqref="K41 K43">
    <cfRule type="cellIs" dxfId="2522" priority="922" operator="equal">
      <formula>"NO VAR"</formula>
    </cfRule>
  </conditionalFormatting>
  <conditionalFormatting sqref="K41 K43">
    <cfRule type="cellIs" dxfId="2521" priority="921" operator="equal">
      <formula>"HIDE-NO VAR"</formula>
    </cfRule>
  </conditionalFormatting>
  <conditionalFormatting sqref="K41 K43">
    <cfRule type="cellIs" dxfId="2520" priority="920" operator="equal">
      <formula>"NO VAR"</formula>
    </cfRule>
  </conditionalFormatting>
  <conditionalFormatting sqref="K41 K43">
    <cfRule type="cellIs" dxfId="2519" priority="919" operator="equal">
      <formula>"NO VAR"</formula>
    </cfRule>
  </conditionalFormatting>
  <conditionalFormatting sqref="K41 K43">
    <cfRule type="cellIs" dxfId="2518" priority="918" operator="equal">
      <formula>"INCORRECT LINE BEING PICKED UP"</formula>
    </cfRule>
  </conditionalFormatting>
  <conditionalFormatting sqref="J42">
    <cfRule type="cellIs" dxfId="2517" priority="917" operator="equal">
      <formula>"NO VAR"</formula>
    </cfRule>
  </conditionalFormatting>
  <conditionalFormatting sqref="J42">
    <cfRule type="cellIs" dxfId="2516" priority="916" operator="equal">
      <formula>"HIDE-NO VAR"</formula>
    </cfRule>
  </conditionalFormatting>
  <conditionalFormatting sqref="J42">
    <cfRule type="cellIs" dxfId="2515" priority="915" operator="equal">
      <formula>"ERROR "</formula>
    </cfRule>
  </conditionalFormatting>
  <conditionalFormatting sqref="J42">
    <cfRule type="cellIs" dxfId="2514" priority="914" operator="equal">
      <formula>"HIDE-NO VAR"</formula>
    </cfRule>
  </conditionalFormatting>
  <conditionalFormatting sqref="J42">
    <cfRule type="cellIs" dxfId="2513" priority="913" operator="equal">
      <formula>"HIDE-NO VAR"</formula>
    </cfRule>
  </conditionalFormatting>
  <conditionalFormatting sqref="J42">
    <cfRule type="cellIs" dxfId="2512" priority="912" operator="equal">
      <formula>"NO VAR"</formula>
    </cfRule>
  </conditionalFormatting>
  <conditionalFormatting sqref="J42">
    <cfRule type="cellIs" dxfId="2511" priority="911" operator="equal">
      <formula>"HIDE-NO VAR"</formula>
    </cfRule>
  </conditionalFormatting>
  <conditionalFormatting sqref="J42">
    <cfRule type="cellIs" dxfId="2510" priority="910" operator="equal">
      <formula>"NO VAR"</formula>
    </cfRule>
  </conditionalFormatting>
  <conditionalFormatting sqref="J42">
    <cfRule type="cellIs" dxfId="2509" priority="909" operator="equal">
      <formula>"HIDE-NO VAR"</formula>
    </cfRule>
  </conditionalFormatting>
  <conditionalFormatting sqref="J42">
    <cfRule type="cellIs" dxfId="2508" priority="908" operator="equal">
      <formula>"NO VAR"</formula>
    </cfRule>
  </conditionalFormatting>
  <conditionalFormatting sqref="J42">
    <cfRule type="cellIs" dxfId="2507" priority="907" operator="equal">
      <formula>"NO VAR"</formula>
    </cfRule>
  </conditionalFormatting>
  <conditionalFormatting sqref="J42">
    <cfRule type="cellIs" dxfId="2506" priority="906" operator="equal">
      <formula>"HIDE-NO VAR"</formula>
    </cfRule>
  </conditionalFormatting>
  <conditionalFormatting sqref="J42">
    <cfRule type="cellIs" dxfId="2505" priority="905" operator="equal">
      <formula>"NO VAR"</formula>
    </cfRule>
  </conditionalFormatting>
  <conditionalFormatting sqref="J42">
    <cfRule type="cellIs" dxfId="2504" priority="904" operator="equal">
      <formula>"NO VAR"</formula>
    </cfRule>
  </conditionalFormatting>
  <conditionalFormatting sqref="J42">
    <cfRule type="cellIs" dxfId="2503" priority="903" operator="equal">
      <formula>"HIDE-NO VAR"</formula>
    </cfRule>
  </conditionalFormatting>
  <conditionalFormatting sqref="J42">
    <cfRule type="cellIs" dxfId="2502" priority="902" operator="equal">
      <formula>"NO VAR"</formula>
    </cfRule>
  </conditionalFormatting>
  <conditionalFormatting sqref="J42">
    <cfRule type="cellIs" dxfId="2501" priority="901" operator="equal">
      <formula>"NO VAR"</formula>
    </cfRule>
  </conditionalFormatting>
  <conditionalFormatting sqref="J42">
    <cfRule type="cellIs" dxfId="2500" priority="900" operator="equal">
      <formula>"HIDE-NO VAR"</formula>
    </cfRule>
  </conditionalFormatting>
  <conditionalFormatting sqref="J42">
    <cfRule type="cellIs" dxfId="2499" priority="899" operator="equal">
      <formula>"NO VAR"</formula>
    </cfRule>
  </conditionalFormatting>
  <conditionalFormatting sqref="J42">
    <cfRule type="cellIs" dxfId="2498" priority="898" operator="equal">
      <formula>"NO VAR"</formula>
    </cfRule>
  </conditionalFormatting>
  <conditionalFormatting sqref="J42">
    <cfRule type="cellIs" dxfId="2497" priority="897" operator="equal">
      <formula>"HIDE-NO VAR"</formula>
    </cfRule>
  </conditionalFormatting>
  <conditionalFormatting sqref="J42">
    <cfRule type="cellIs" dxfId="2496" priority="896" operator="equal">
      <formula>"NO VAR"</formula>
    </cfRule>
  </conditionalFormatting>
  <conditionalFormatting sqref="J42">
    <cfRule type="cellIs" dxfId="2495" priority="895" operator="equal">
      <formula>"NO VAR"</formula>
    </cfRule>
  </conditionalFormatting>
  <conditionalFormatting sqref="J42">
    <cfRule type="cellIs" dxfId="2494" priority="894" operator="equal">
      <formula>"HIDE-NO VAR"</formula>
    </cfRule>
  </conditionalFormatting>
  <conditionalFormatting sqref="J42">
    <cfRule type="cellIs" dxfId="2493" priority="893" operator="equal">
      <formula>"NO VAR"</formula>
    </cfRule>
  </conditionalFormatting>
  <conditionalFormatting sqref="J42">
    <cfRule type="cellIs" dxfId="2492" priority="892" operator="equal">
      <formula>"NO VAR"</formula>
    </cfRule>
  </conditionalFormatting>
  <conditionalFormatting sqref="J42">
    <cfRule type="cellIs" dxfId="2491" priority="891" operator="equal">
      <formula>"HIDE-NO VAR"</formula>
    </cfRule>
  </conditionalFormatting>
  <conditionalFormatting sqref="J42">
    <cfRule type="cellIs" dxfId="2490" priority="890" operator="equal">
      <formula>"NO VAR"</formula>
    </cfRule>
  </conditionalFormatting>
  <conditionalFormatting sqref="J42">
    <cfRule type="cellIs" dxfId="2489" priority="889" operator="equal">
      <formula>"NO VAR"</formula>
    </cfRule>
  </conditionalFormatting>
  <conditionalFormatting sqref="J42">
    <cfRule type="cellIs" dxfId="2488" priority="888" operator="equal">
      <formula>"HIDE-NO VAR"</formula>
    </cfRule>
  </conditionalFormatting>
  <conditionalFormatting sqref="J42">
    <cfRule type="cellIs" dxfId="2487" priority="887" operator="equal">
      <formula>"NO VAR"</formula>
    </cfRule>
  </conditionalFormatting>
  <conditionalFormatting sqref="J42">
    <cfRule type="cellIs" dxfId="2486" priority="886" operator="equal">
      <formula>"NO VAR"</formula>
    </cfRule>
  </conditionalFormatting>
  <conditionalFormatting sqref="K42">
    <cfRule type="cellIs" dxfId="2485" priority="885" operator="equal">
      <formula>"NO VAR"</formula>
    </cfRule>
  </conditionalFormatting>
  <conditionalFormatting sqref="K42">
    <cfRule type="cellIs" dxfId="2484" priority="884" operator="equal">
      <formula>"HIDE-NO VAR"</formula>
    </cfRule>
  </conditionalFormatting>
  <conditionalFormatting sqref="K42">
    <cfRule type="cellIs" dxfId="2483" priority="883" operator="equal">
      <formula>"ERROR "</formula>
    </cfRule>
  </conditionalFormatting>
  <conditionalFormatting sqref="K42">
    <cfRule type="cellIs" dxfId="2482" priority="882" operator="equal">
      <formula>"HIDE-NO VAR"</formula>
    </cfRule>
  </conditionalFormatting>
  <conditionalFormatting sqref="K42">
    <cfRule type="cellIs" dxfId="2481" priority="881" operator="equal">
      <formula>"HIDE-NO VAR"</formula>
    </cfRule>
  </conditionalFormatting>
  <conditionalFormatting sqref="K42">
    <cfRule type="cellIs" dxfId="2480" priority="880" operator="equal">
      <formula>"NO VAR"</formula>
    </cfRule>
  </conditionalFormatting>
  <conditionalFormatting sqref="K42">
    <cfRule type="cellIs" dxfId="2479" priority="879" operator="equal">
      <formula>"HIDE-NO VAR"</formula>
    </cfRule>
  </conditionalFormatting>
  <conditionalFormatting sqref="K42">
    <cfRule type="cellIs" dxfId="2478" priority="878" operator="equal">
      <formula>"NO VAR"</formula>
    </cfRule>
  </conditionalFormatting>
  <conditionalFormatting sqref="K42">
    <cfRule type="cellIs" dxfId="2477" priority="877" operator="equal">
      <formula>"HIDE-NO VAR"</formula>
    </cfRule>
  </conditionalFormatting>
  <conditionalFormatting sqref="K42">
    <cfRule type="cellIs" dxfId="2476" priority="876" operator="equal">
      <formula>"NO VAR"</formula>
    </cfRule>
  </conditionalFormatting>
  <conditionalFormatting sqref="K42">
    <cfRule type="cellIs" dxfId="2475" priority="875" operator="equal">
      <formula>"NO VAR"</formula>
    </cfRule>
  </conditionalFormatting>
  <conditionalFormatting sqref="K42">
    <cfRule type="cellIs" dxfId="2474" priority="874" operator="equal">
      <formula>"HIDE-NO VAR"</formula>
    </cfRule>
  </conditionalFormatting>
  <conditionalFormatting sqref="K42">
    <cfRule type="cellIs" dxfId="2473" priority="873" operator="equal">
      <formula>"NO VAR"</formula>
    </cfRule>
  </conditionalFormatting>
  <conditionalFormatting sqref="K42">
    <cfRule type="cellIs" dxfId="2472" priority="872" operator="equal">
      <formula>"NO VAR"</formula>
    </cfRule>
  </conditionalFormatting>
  <conditionalFormatting sqref="K42">
    <cfRule type="cellIs" dxfId="2471" priority="871" operator="equal">
      <formula>"HIDE-NO VAR"</formula>
    </cfRule>
  </conditionalFormatting>
  <conditionalFormatting sqref="K42">
    <cfRule type="cellIs" dxfId="2470" priority="870" operator="equal">
      <formula>"NO VAR"</formula>
    </cfRule>
  </conditionalFormatting>
  <conditionalFormatting sqref="K42">
    <cfRule type="cellIs" dxfId="2469" priority="869" operator="equal">
      <formula>"NO VAR"</formula>
    </cfRule>
  </conditionalFormatting>
  <conditionalFormatting sqref="K42">
    <cfRule type="cellIs" dxfId="2468" priority="868" operator="equal">
      <formula>"HIDE-NO VAR"</formula>
    </cfRule>
  </conditionalFormatting>
  <conditionalFormatting sqref="K42">
    <cfRule type="cellIs" dxfId="2467" priority="867" operator="equal">
      <formula>"NO VAR"</formula>
    </cfRule>
  </conditionalFormatting>
  <conditionalFormatting sqref="K42">
    <cfRule type="cellIs" dxfId="2466" priority="866" operator="equal">
      <formula>"NO VAR"</formula>
    </cfRule>
  </conditionalFormatting>
  <conditionalFormatting sqref="K42">
    <cfRule type="cellIs" dxfId="2465" priority="865" operator="equal">
      <formula>"HIDE-NO VAR"</formula>
    </cfRule>
  </conditionalFormatting>
  <conditionalFormatting sqref="K42">
    <cfRule type="cellIs" dxfId="2464" priority="864" operator="equal">
      <formula>"NO VAR"</formula>
    </cfRule>
  </conditionalFormatting>
  <conditionalFormatting sqref="K42">
    <cfRule type="cellIs" dxfId="2463" priority="863" operator="equal">
      <formula>"NO VAR"</formula>
    </cfRule>
  </conditionalFormatting>
  <conditionalFormatting sqref="K42">
    <cfRule type="cellIs" dxfId="2462" priority="862" operator="equal">
      <formula>"HIDE-NO VAR"</formula>
    </cfRule>
  </conditionalFormatting>
  <conditionalFormatting sqref="K42">
    <cfRule type="cellIs" dxfId="2461" priority="861" operator="equal">
      <formula>"NO VAR"</formula>
    </cfRule>
  </conditionalFormatting>
  <conditionalFormatting sqref="K42">
    <cfRule type="cellIs" dxfId="2460" priority="860" operator="equal">
      <formula>"NO VAR"</formula>
    </cfRule>
  </conditionalFormatting>
  <conditionalFormatting sqref="K42">
    <cfRule type="cellIs" dxfId="2459" priority="859" operator="equal">
      <formula>"HIDE-NO VAR"</formula>
    </cfRule>
  </conditionalFormatting>
  <conditionalFormatting sqref="K42">
    <cfRule type="cellIs" dxfId="2458" priority="858" operator="equal">
      <formula>"NO VAR"</formula>
    </cfRule>
  </conditionalFormatting>
  <conditionalFormatting sqref="K42">
    <cfRule type="cellIs" dxfId="2457" priority="857" operator="equal">
      <formula>"NO VAR"</formula>
    </cfRule>
  </conditionalFormatting>
  <conditionalFormatting sqref="K42">
    <cfRule type="cellIs" dxfId="2456" priority="856" operator="equal">
      <formula>"HIDE-NO VAR"</formula>
    </cfRule>
  </conditionalFormatting>
  <conditionalFormatting sqref="K42">
    <cfRule type="cellIs" dxfId="2455" priority="855" operator="equal">
      <formula>"NO VAR"</formula>
    </cfRule>
  </conditionalFormatting>
  <conditionalFormatting sqref="K42">
    <cfRule type="cellIs" dxfId="2454" priority="854" operator="equal">
      <formula>"NO VAR"</formula>
    </cfRule>
  </conditionalFormatting>
  <conditionalFormatting sqref="K42">
    <cfRule type="cellIs" dxfId="2453" priority="853" operator="equal">
      <formula>"HIDE-NO VAR"</formula>
    </cfRule>
  </conditionalFormatting>
  <conditionalFormatting sqref="K42">
    <cfRule type="cellIs" dxfId="2452" priority="852" operator="equal">
      <formula>"NO VAR"</formula>
    </cfRule>
  </conditionalFormatting>
  <conditionalFormatting sqref="K42">
    <cfRule type="cellIs" dxfId="2451" priority="851" operator="equal">
      <formula>"NO VAR"</formula>
    </cfRule>
  </conditionalFormatting>
  <conditionalFormatting sqref="K42">
    <cfRule type="cellIs" dxfId="2450" priority="850" operator="equal">
      <formula>"HIDE-NO VAR"</formula>
    </cfRule>
  </conditionalFormatting>
  <conditionalFormatting sqref="K42">
    <cfRule type="cellIs" dxfId="2449" priority="849" operator="equal">
      <formula>"NO VAR"</formula>
    </cfRule>
  </conditionalFormatting>
  <conditionalFormatting sqref="K42">
    <cfRule type="cellIs" dxfId="2448" priority="848" operator="equal">
      <formula>"NO VAR"</formula>
    </cfRule>
  </conditionalFormatting>
  <conditionalFormatting sqref="K42">
    <cfRule type="cellIs" dxfId="2447" priority="847" operator="equal">
      <formula>"HIDE-NO VAR"</formula>
    </cfRule>
  </conditionalFormatting>
  <conditionalFormatting sqref="K42">
    <cfRule type="cellIs" dxfId="2446" priority="846" operator="equal">
      <formula>"NO VAR"</formula>
    </cfRule>
  </conditionalFormatting>
  <conditionalFormatting sqref="K42">
    <cfRule type="cellIs" dxfId="2445" priority="845" operator="equal">
      <formula>"NO VAR"</formula>
    </cfRule>
  </conditionalFormatting>
  <conditionalFormatting sqref="K42">
    <cfRule type="cellIs" dxfId="2444" priority="844" operator="equal">
      <formula>"INCORRECT LINE BEING PICKED UP"</formula>
    </cfRule>
  </conditionalFormatting>
  <conditionalFormatting sqref="B43">
    <cfRule type="cellIs" dxfId="2443" priority="843" operator="equal">
      <formula>"HIDE "</formula>
    </cfRule>
  </conditionalFormatting>
  <conditionalFormatting sqref="A47:B47 D47 A48">
    <cfRule type="cellIs" dxfId="2442" priority="842" operator="equal">
      <formula>"Hide No Variance"</formula>
    </cfRule>
  </conditionalFormatting>
  <conditionalFormatting sqref="D49:E49">
    <cfRule type="cellIs" dxfId="2441" priority="841" operator="equal">
      <formula>"HIDE "</formula>
    </cfRule>
  </conditionalFormatting>
  <conditionalFormatting sqref="J49">
    <cfRule type="cellIs" dxfId="2440" priority="840" operator="equal">
      <formula>"NO VAR"</formula>
    </cfRule>
  </conditionalFormatting>
  <conditionalFormatting sqref="J51">
    <cfRule type="cellIs" dxfId="2439" priority="838" operator="equal">
      <formula>"HIDE-NO VAR"</formula>
    </cfRule>
  </conditionalFormatting>
  <conditionalFormatting sqref="J51">
    <cfRule type="cellIs" dxfId="2438" priority="837" operator="equal">
      <formula>"NO VAR"</formula>
    </cfRule>
  </conditionalFormatting>
  <conditionalFormatting sqref="J51">
    <cfRule type="cellIs" dxfId="2437" priority="836" operator="equal">
      <formula>"NO VAR"</formula>
    </cfRule>
  </conditionalFormatting>
  <conditionalFormatting sqref="J50">
    <cfRule type="cellIs" dxfId="2436" priority="835" operator="equal">
      <formula>"HIDE-NO VAR"</formula>
    </cfRule>
  </conditionalFormatting>
  <conditionalFormatting sqref="J50">
    <cfRule type="cellIs" dxfId="2435" priority="834" operator="equal">
      <formula>"NO VAR"</formula>
    </cfRule>
  </conditionalFormatting>
  <conditionalFormatting sqref="J50">
    <cfRule type="cellIs" dxfId="2434" priority="833" operator="equal">
      <formula>"NO VAR"</formula>
    </cfRule>
  </conditionalFormatting>
  <conditionalFormatting sqref="J50">
    <cfRule type="cellIs" dxfId="2433" priority="832" operator="equal">
      <formula>"HIDE-NO VAR"</formula>
    </cfRule>
  </conditionalFormatting>
  <conditionalFormatting sqref="J50">
    <cfRule type="cellIs" dxfId="2432" priority="831" operator="equal">
      <formula>"NO VAR"</formula>
    </cfRule>
  </conditionalFormatting>
  <conditionalFormatting sqref="J50">
    <cfRule type="cellIs" dxfId="2431" priority="830" operator="equal">
      <formula>"NO VAR"</formula>
    </cfRule>
  </conditionalFormatting>
  <conditionalFormatting sqref="J50">
    <cfRule type="cellIs" dxfId="2430" priority="829" operator="equal">
      <formula>"HIDE-NO VAR"</formula>
    </cfRule>
  </conditionalFormatting>
  <conditionalFormatting sqref="J50">
    <cfRule type="cellIs" dxfId="2429" priority="828" operator="equal">
      <formula>"NO VAR"</formula>
    </cfRule>
  </conditionalFormatting>
  <conditionalFormatting sqref="J50">
    <cfRule type="cellIs" dxfId="2428" priority="827" operator="equal">
      <formula>"NO VAR"</formula>
    </cfRule>
  </conditionalFormatting>
  <conditionalFormatting sqref="J51">
    <cfRule type="cellIs" dxfId="2427" priority="826" operator="equal">
      <formula>"HIDE-NO VAR"</formula>
    </cfRule>
  </conditionalFormatting>
  <conditionalFormatting sqref="J51">
    <cfRule type="cellIs" dxfId="2426" priority="825" operator="equal">
      <formula>"HIDE-NO VAR"</formula>
    </cfRule>
  </conditionalFormatting>
  <conditionalFormatting sqref="J51">
    <cfRule type="cellIs" dxfId="2425" priority="824" operator="equal">
      <formula>"NO VAR"</formula>
    </cfRule>
  </conditionalFormatting>
  <conditionalFormatting sqref="J51">
    <cfRule type="cellIs" dxfId="2424" priority="823" operator="equal">
      <formula>"HIDE-NO VAR"</formula>
    </cfRule>
  </conditionalFormatting>
  <conditionalFormatting sqref="J51">
    <cfRule type="cellIs" dxfId="2423" priority="822" operator="equal">
      <formula>"NO VAR"</formula>
    </cfRule>
  </conditionalFormatting>
  <conditionalFormatting sqref="J51">
    <cfRule type="cellIs" dxfId="2422" priority="821" operator="equal">
      <formula>"HIDE-NO VAR"</formula>
    </cfRule>
  </conditionalFormatting>
  <conditionalFormatting sqref="J51">
    <cfRule type="cellIs" dxfId="2421" priority="820" operator="equal">
      <formula>"NO VAR"</formula>
    </cfRule>
  </conditionalFormatting>
  <conditionalFormatting sqref="J51">
    <cfRule type="cellIs" dxfId="2420" priority="819" operator="equal">
      <formula>"NO VAR"</formula>
    </cfRule>
  </conditionalFormatting>
  <conditionalFormatting sqref="K49">
    <cfRule type="cellIs" dxfId="2419" priority="839" operator="equal">
      <formula>"NO VAR"</formula>
    </cfRule>
  </conditionalFormatting>
  <conditionalFormatting sqref="K51">
    <cfRule type="cellIs" dxfId="2418" priority="818" operator="equal">
      <formula>"HIDE-NO VAR"</formula>
    </cfRule>
  </conditionalFormatting>
  <conditionalFormatting sqref="K51">
    <cfRule type="cellIs" dxfId="2417" priority="817" operator="equal">
      <formula>"NO VAR"</formula>
    </cfRule>
  </conditionalFormatting>
  <conditionalFormatting sqref="K51">
    <cfRule type="cellIs" dxfId="2416" priority="816" operator="equal">
      <formula>"NO VAR"</formula>
    </cfRule>
  </conditionalFormatting>
  <conditionalFormatting sqref="K50">
    <cfRule type="cellIs" dxfId="2415" priority="815" operator="equal">
      <formula>"HIDE-NO VAR"</formula>
    </cfRule>
  </conditionalFormatting>
  <conditionalFormatting sqref="K50">
    <cfRule type="cellIs" dxfId="2414" priority="814" operator="equal">
      <formula>"NO VAR"</formula>
    </cfRule>
  </conditionalFormatting>
  <conditionalFormatting sqref="K50">
    <cfRule type="cellIs" dxfId="2413" priority="813" operator="equal">
      <formula>"NO VAR"</formula>
    </cfRule>
  </conditionalFormatting>
  <conditionalFormatting sqref="K50">
    <cfRule type="cellIs" dxfId="2412" priority="812" operator="equal">
      <formula>"HIDE-NO VAR"</formula>
    </cfRule>
  </conditionalFormatting>
  <conditionalFormatting sqref="K50">
    <cfRule type="cellIs" dxfId="2411" priority="811" operator="equal">
      <formula>"NO VAR"</formula>
    </cfRule>
  </conditionalFormatting>
  <conditionalFormatting sqref="K50">
    <cfRule type="cellIs" dxfId="2410" priority="810" operator="equal">
      <formula>"NO VAR"</formula>
    </cfRule>
  </conditionalFormatting>
  <conditionalFormatting sqref="K50">
    <cfRule type="cellIs" dxfId="2409" priority="809" operator="equal">
      <formula>"HIDE-NO VAR"</formula>
    </cfRule>
  </conditionalFormatting>
  <conditionalFormatting sqref="K50">
    <cfRule type="cellIs" dxfId="2408" priority="808" operator="equal">
      <formula>"NO VAR"</formula>
    </cfRule>
  </conditionalFormatting>
  <conditionalFormatting sqref="K50">
    <cfRule type="cellIs" dxfId="2407" priority="807" operator="equal">
      <formula>"NO VAR"</formula>
    </cfRule>
  </conditionalFormatting>
  <conditionalFormatting sqref="K51">
    <cfRule type="cellIs" dxfId="2406" priority="806" operator="equal">
      <formula>"HIDE-NO VAR"</formula>
    </cfRule>
  </conditionalFormatting>
  <conditionalFormatting sqref="K51">
    <cfRule type="cellIs" dxfId="2405" priority="805" operator="equal">
      <formula>"HIDE-NO VAR"</formula>
    </cfRule>
  </conditionalFormatting>
  <conditionalFormatting sqref="K51">
    <cfRule type="cellIs" dxfId="2404" priority="804" operator="equal">
      <formula>"NO VAR"</formula>
    </cfRule>
  </conditionalFormatting>
  <conditionalFormatting sqref="K51">
    <cfRule type="cellIs" dxfId="2403" priority="803" operator="equal">
      <formula>"HIDE-NO VAR"</formula>
    </cfRule>
  </conditionalFormatting>
  <conditionalFormatting sqref="K51">
    <cfRule type="cellIs" dxfId="2402" priority="802" operator="equal">
      <formula>"NO VAR"</formula>
    </cfRule>
  </conditionalFormatting>
  <conditionalFormatting sqref="K51">
    <cfRule type="cellIs" dxfId="2401" priority="801" operator="equal">
      <formula>"HIDE-NO VAR"</formula>
    </cfRule>
  </conditionalFormatting>
  <conditionalFormatting sqref="K51">
    <cfRule type="cellIs" dxfId="2400" priority="800" operator="equal">
      <formula>"NO VAR"</formula>
    </cfRule>
  </conditionalFormatting>
  <conditionalFormatting sqref="K51">
    <cfRule type="cellIs" dxfId="2399" priority="799" operator="equal">
      <formula>"NO VAR"</formula>
    </cfRule>
  </conditionalFormatting>
  <conditionalFormatting sqref="B57:B58">
    <cfRule type="cellIs" dxfId="2398" priority="798" operator="equal">
      <formula>"HIDE "</formula>
    </cfRule>
  </conditionalFormatting>
  <conditionalFormatting sqref="B60:B62 E60:E62">
    <cfRule type="cellIs" dxfId="2397" priority="797" operator="equal">
      <formula>"HIDE "</formula>
    </cfRule>
  </conditionalFormatting>
  <conditionalFormatting sqref="J60:J62">
    <cfRule type="cellIs" dxfId="2396" priority="796" operator="equal">
      <formula>"NO VAR"</formula>
    </cfRule>
  </conditionalFormatting>
  <conditionalFormatting sqref="J60:J62">
    <cfRule type="cellIs" dxfId="2395" priority="795" operator="equal">
      <formula>"HIDE-NO VAR"</formula>
    </cfRule>
  </conditionalFormatting>
  <conditionalFormatting sqref="J60:J62">
    <cfRule type="cellIs" dxfId="2394" priority="794" operator="equal">
      <formula>"ERROR "</formula>
    </cfRule>
  </conditionalFormatting>
  <conditionalFormatting sqref="J60:J62">
    <cfRule type="cellIs" dxfId="2393" priority="793" operator="equal">
      <formula>"HIDE-NO VAR"</formula>
    </cfRule>
  </conditionalFormatting>
  <conditionalFormatting sqref="J60:J62">
    <cfRule type="cellIs" dxfId="2392" priority="792" operator="equal">
      <formula>"HIDE-NO VAR"</formula>
    </cfRule>
  </conditionalFormatting>
  <conditionalFormatting sqref="J60:J62">
    <cfRule type="cellIs" dxfId="2391" priority="791" operator="equal">
      <formula>"NO VAR"</formula>
    </cfRule>
  </conditionalFormatting>
  <conditionalFormatting sqref="J60:J62">
    <cfRule type="cellIs" dxfId="2390" priority="790" operator="equal">
      <formula>"HIDE-NO VAR"</formula>
    </cfRule>
  </conditionalFormatting>
  <conditionalFormatting sqref="J60:J62">
    <cfRule type="cellIs" dxfId="2389" priority="789" operator="equal">
      <formula>"NO VAR"</formula>
    </cfRule>
  </conditionalFormatting>
  <conditionalFormatting sqref="J60:J62">
    <cfRule type="cellIs" dxfId="2388" priority="788" operator="equal">
      <formula>"HIDE-NO VAR"</formula>
    </cfRule>
  </conditionalFormatting>
  <conditionalFormatting sqref="J60:J62">
    <cfRule type="cellIs" dxfId="2387" priority="787" operator="equal">
      <formula>"NO VAR"</formula>
    </cfRule>
  </conditionalFormatting>
  <conditionalFormatting sqref="J60:J62">
    <cfRule type="cellIs" dxfId="2386" priority="786" operator="equal">
      <formula>"NO VAR"</formula>
    </cfRule>
  </conditionalFormatting>
  <conditionalFormatting sqref="J60:J62">
    <cfRule type="cellIs" dxfId="2385" priority="785" operator="equal">
      <formula>"HIDE-NO VAR"</formula>
    </cfRule>
  </conditionalFormatting>
  <conditionalFormatting sqref="J60:J62">
    <cfRule type="cellIs" dxfId="2384" priority="784" operator="equal">
      <formula>"NO VAR"</formula>
    </cfRule>
  </conditionalFormatting>
  <conditionalFormatting sqref="J60:J62">
    <cfRule type="cellIs" dxfId="2383" priority="783" operator="equal">
      <formula>"NO VAR"</formula>
    </cfRule>
  </conditionalFormatting>
  <conditionalFormatting sqref="J60:J62">
    <cfRule type="cellIs" dxfId="2382" priority="782" operator="equal">
      <formula>"HIDE-NO VAR"</formula>
    </cfRule>
  </conditionalFormatting>
  <conditionalFormatting sqref="J60:J62">
    <cfRule type="cellIs" dxfId="2381" priority="781" operator="equal">
      <formula>"NO VAR"</formula>
    </cfRule>
  </conditionalFormatting>
  <conditionalFormatting sqref="J60:J62">
    <cfRule type="cellIs" dxfId="2380" priority="780" operator="equal">
      <formula>"NO VAR"</formula>
    </cfRule>
  </conditionalFormatting>
  <conditionalFormatting sqref="J60:J62">
    <cfRule type="cellIs" dxfId="2379" priority="779" operator="equal">
      <formula>"HIDE-NO VAR"</formula>
    </cfRule>
  </conditionalFormatting>
  <conditionalFormatting sqref="J60:J62">
    <cfRule type="cellIs" dxfId="2378" priority="778" operator="equal">
      <formula>"NO VAR"</formula>
    </cfRule>
  </conditionalFormatting>
  <conditionalFormatting sqref="J60:J62">
    <cfRule type="cellIs" dxfId="2377" priority="777" operator="equal">
      <formula>"NO VAR"</formula>
    </cfRule>
  </conditionalFormatting>
  <conditionalFormatting sqref="J60:J62">
    <cfRule type="cellIs" dxfId="2376" priority="776" operator="equal">
      <formula>"HIDE-NO VAR"</formula>
    </cfRule>
  </conditionalFormatting>
  <conditionalFormatting sqref="J60:J62">
    <cfRule type="cellIs" dxfId="2375" priority="775" operator="equal">
      <formula>"NO VAR"</formula>
    </cfRule>
  </conditionalFormatting>
  <conditionalFormatting sqref="J60:J62">
    <cfRule type="cellIs" dxfId="2374" priority="774" operator="equal">
      <formula>"NO VAR"</formula>
    </cfRule>
  </conditionalFormatting>
  <conditionalFormatting sqref="J60:J62">
    <cfRule type="cellIs" dxfId="2373" priority="773" operator="equal">
      <formula>"HIDE-NO VAR"</formula>
    </cfRule>
  </conditionalFormatting>
  <conditionalFormatting sqref="J60:J62">
    <cfRule type="cellIs" dxfId="2372" priority="772" operator="equal">
      <formula>"NO VAR"</formula>
    </cfRule>
  </conditionalFormatting>
  <conditionalFormatting sqref="J60:J62">
    <cfRule type="cellIs" dxfId="2371" priority="771" operator="equal">
      <formula>"NO VAR"</formula>
    </cfRule>
  </conditionalFormatting>
  <conditionalFormatting sqref="J60:J62">
    <cfRule type="cellIs" dxfId="2370" priority="770" operator="equal">
      <formula>"HIDE-NO VAR"</formula>
    </cfRule>
  </conditionalFormatting>
  <conditionalFormatting sqref="J60:J62">
    <cfRule type="cellIs" dxfId="2369" priority="769" operator="equal">
      <formula>"NO VAR"</formula>
    </cfRule>
  </conditionalFormatting>
  <conditionalFormatting sqref="J60:J62">
    <cfRule type="cellIs" dxfId="2368" priority="768" operator="equal">
      <formula>"NO VAR"</formula>
    </cfRule>
  </conditionalFormatting>
  <conditionalFormatting sqref="J60:J62">
    <cfRule type="cellIs" dxfId="2367" priority="767" operator="equal">
      <formula>"HIDE-NO VAR"</formula>
    </cfRule>
  </conditionalFormatting>
  <conditionalFormatting sqref="J60:J62">
    <cfRule type="cellIs" dxfId="2366" priority="766" operator="equal">
      <formula>"NO VAR"</formula>
    </cfRule>
  </conditionalFormatting>
  <conditionalFormatting sqref="J60:J62">
    <cfRule type="cellIs" dxfId="2365" priority="765" operator="equal">
      <formula>"NO VAR"</formula>
    </cfRule>
  </conditionalFormatting>
  <conditionalFormatting sqref="K60:K62">
    <cfRule type="cellIs" dxfId="2364" priority="764" operator="equal">
      <formula>"NO VAR"</formula>
    </cfRule>
  </conditionalFormatting>
  <conditionalFormatting sqref="K60:K62">
    <cfRule type="cellIs" dxfId="2363" priority="763" operator="equal">
      <formula>"HIDE-NO VAR"</formula>
    </cfRule>
  </conditionalFormatting>
  <conditionalFormatting sqref="K60:K62">
    <cfRule type="cellIs" dxfId="2362" priority="762" operator="equal">
      <formula>"ERROR "</formula>
    </cfRule>
  </conditionalFormatting>
  <conditionalFormatting sqref="K60:K62">
    <cfRule type="cellIs" dxfId="2361" priority="761" operator="equal">
      <formula>"HIDE-NO VAR"</formula>
    </cfRule>
  </conditionalFormatting>
  <conditionalFormatting sqref="K60:K62">
    <cfRule type="cellIs" dxfId="2360" priority="760" operator="equal">
      <formula>"HIDE-NO VAR"</formula>
    </cfRule>
  </conditionalFormatting>
  <conditionalFormatting sqref="K60:K62">
    <cfRule type="cellIs" dxfId="2359" priority="759" operator="equal">
      <formula>"NO VAR"</formula>
    </cfRule>
  </conditionalFormatting>
  <conditionalFormatting sqref="K60:K62">
    <cfRule type="cellIs" dxfId="2358" priority="758" operator="equal">
      <formula>"HIDE-NO VAR"</formula>
    </cfRule>
  </conditionalFormatting>
  <conditionalFormatting sqref="K60:K62">
    <cfRule type="cellIs" dxfId="2357" priority="757" operator="equal">
      <formula>"NO VAR"</formula>
    </cfRule>
  </conditionalFormatting>
  <conditionalFormatting sqref="K60:K62">
    <cfRule type="cellIs" dxfId="2356" priority="756" operator="equal">
      <formula>"HIDE-NO VAR"</formula>
    </cfRule>
  </conditionalFormatting>
  <conditionalFormatting sqref="K60:K62">
    <cfRule type="cellIs" dxfId="2355" priority="755" operator="equal">
      <formula>"NO VAR"</formula>
    </cfRule>
  </conditionalFormatting>
  <conditionalFormatting sqref="K60:K62">
    <cfRule type="cellIs" dxfId="2354" priority="754" operator="equal">
      <formula>"NO VAR"</formula>
    </cfRule>
  </conditionalFormatting>
  <conditionalFormatting sqref="K60:K62">
    <cfRule type="cellIs" dxfId="2353" priority="753" operator="equal">
      <formula>"HIDE-NO VAR"</formula>
    </cfRule>
  </conditionalFormatting>
  <conditionalFormatting sqref="K60:K62">
    <cfRule type="cellIs" dxfId="2352" priority="752" operator="equal">
      <formula>"NO VAR"</formula>
    </cfRule>
  </conditionalFormatting>
  <conditionalFormatting sqref="K60:K62">
    <cfRule type="cellIs" dxfId="2351" priority="751" operator="equal">
      <formula>"NO VAR"</formula>
    </cfRule>
  </conditionalFormatting>
  <conditionalFormatting sqref="K60:K62">
    <cfRule type="cellIs" dxfId="2350" priority="750" operator="equal">
      <formula>"HIDE-NO VAR"</formula>
    </cfRule>
  </conditionalFormatting>
  <conditionalFormatting sqref="K60:K62">
    <cfRule type="cellIs" dxfId="2349" priority="749" operator="equal">
      <formula>"NO VAR"</formula>
    </cfRule>
  </conditionalFormatting>
  <conditionalFormatting sqref="K60:K62">
    <cfRule type="cellIs" dxfId="2348" priority="748" operator="equal">
      <formula>"NO VAR"</formula>
    </cfRule>
  </conditionalFormatting>
  <conditionalFormatting sqref="K60:K62">
    <cfRule type="cellIs" dxfId="2347" priority="747" operator="equal">
      <formula>"HIDE-NO VAR"</formula>
    </cfRule>
  </conditionalFormatting>
  <conditionalFormatting sqref="K60:K62">
    <cfRule type="cellIs" dxfId="2346" priority="746" operator="equal">
      <formula>"NO VAR"</formula>
    </cfRule>
  </conditionalFormatting>
  <conditionalFormatting sqref="K60:K62">
    <cfRule type="cellIs" dxfId="2345" priority="745" operator="equal">
      <formula>"NO VAR"</formula>
    </cfRule>
  </conditionalFormatting>
  <conditionalFormatting sqref="K60:K62">
    <cfRule type="cellIs" dxfId="2344" priority="744" operator="equal">
      <formula>"HIDE-NO VAR"</formula>
    </cfRule>
  </conditionalFormatting>
  <conditionalFormatting sqref="K60:K62">
    <cfRule type="cellIs" dxfId="2343" priority="743" operator="equal">
      <formula>"NO VAR"</formula>
    </cfRule>
  </conditionalFormatting>
  <conditionalFormatting sqref="K60:K62">
    <cfRule type="cellIs" dxfId="2342" priority="742" operator="equal">
      <formula>"NO VAR"</formula>
    </cfRule>
  </conditionalFormatting>
  <conditionalFormatting sqref="K60:K62">
    <cfRule type="cellIs" dxfId="2341" priority="741" operator="equal">
      <formula>"HIDE-NO VAR"</formula>
    </cfRule>
  </conditionalFormatting>
  <conditionalFormatting sqref="K60:K62">
    <cfRule type="cellIs" dxfId="2340" priority="740" operator="equal">
      <formula>"NO VAR"</formula>
    </cfRule>
  </conditionalFormatting>
  <conditionalFormatting sqref="K60:K62">
    <cfRule type="cellIs" dxfId="2339" priority="739" operator="equal">
      <formula>"NO VAR"</formula>
    </cfRule>
  </conditionalFormatting>
  <conditionalFormatting sqref="K60:K62">
    <cfRule type="cellIs" dxfId="2338" priority="738" operator="equal">
      <formula>"HIDE-NO VAR"</formula>
    </cfRule>
  </conditionalFormatting>
  <conditionalFormatting sqref="K60:K62">
    <cfRule type="cellIs" dxfId="2337" priority="737" operator="equal">
      <formula>"NO VAR"</formula>
    </cfRule>
  </conditionalFormatting>
  <conditionalFormatting sqref="K60:K62">
    <cfRule type="cellIs" dxfId="2336" priority="736" operator="equal">
      <formula>"NO VAR"</formula>
    </cfRule>
  </conditionalFormatting>
  <conditionalFormatting sqref="K60:K62">
    <cfRule type="cellIs" dxfId="2335" priority="735" operator="equal">
      <formula>"HIDE-NO VAR"</formula>
    </cfRule>
  </conditionalFormatting>
  <conditionalFormatting sqref="K60:K62">
    <cfRule type="cellIs" dxfId="2334" priority="734" operator="equal">
      <formula>"NO VAR"</formula>
    </cfRule>
  </conditionalFormatting>
  <conditionalFormatting sqref="K60:K62">
    <cfRule type="cellIs" dxfId="2333" priority="733" operator="equal">
      <formula>"NO VAR"</formula>
    </cfRule>
  </conditionalFormatting>
  <conditionalFormatting sqref="K60:K62">
    <cfRule type="cellIs" dxfId="2332" priority="732" operator="equal">
      <formula>"HIDE-NO VAR"</formula>
    </cfRule>
  </conditionalFormatting>
  <conditionalFormatting sqref="K60:K62">
    <cfRule type="cellIs" dxfId="2331" priority="731" operator="equal">
      <formula>"NO VAR"</formula>
    </cfRule>
  </conditionalFormatting>
  <conditionalFormatting sqref="K60:K62">
    <cfRule type="cellIs" dxfId="2330" priority="730" operator="equal">
      <formula>"NO VAR"</formula>
    </cfRule>
  </conditionalFormatting>
  <conditionalFormatting sqref="K60:K62">
    <cfRule type="cellIs" dxfId="2329" priority="729" operator="equal">
      <formula>"HIDE-NO VAR"</formula>
    </cfRule>
  </conditionalFormatting>
  <conditionalFormatting sqref="K60:K62">
    <cfRule type="cellIs" dxfId="2328" priority="728" operator="equal">
      <formula>"NO VAR"</formula>
    </cfRule>
  </conditionalFormatting>
  <conditionalFormatting sqref="K60:K62">
    <cfRule type="cellIs" dxfId="2327" priority="727" operator="equal">
      <formula>"NO VAR"</formula>
    </cfRule>
  </conditionalFormatting>
  <conditionalFormatting sqref="K60:K62">
    <cfRule type="cellIs" dxfId="2326" priority="726" operator="equal">
      <formula>"HIDE-NO VAR"</formula>
    </cfRule>
  </conditionalFormatting>
  <conditionalFormatting sqref="K60:K62">
    <cfRule type="cellIs" dxfId="2325" priority="725" operator="equal">
      <formula>"NO VAR"</formula>
    </cfRule>
  </conditionalFormatting>
  <conditionalFormatting sqref="K60:K62">
    <cfRule type="cellIs" dxfId="2324" priority="724" operator="equal">
      <formula>"NO VAR"</formula>
    </cfRule>
  </conditionalFormatting>
  <conditionalFormatting sqref="K60:K62">
    <cfRule type="cellIs" dxfId="2323" priority="723" operator="equal">
      <formula>"INCORRECT LINE BEING PICKED UP"</formula>
    </cfRule>
  </conditionalFormatting>
  <conditionalFormatting sqref="B64 E64">
    <cfRule type="cellIs" dxfId="2322" priority="722" operator="equal">
      <formula>"HIDE "</formula>
    </cfRule>
  </conditionalFormatting>
  <conditionalFormatting sqref="J64">
    <cfRule type="cellIs" dxfId="2321" priority="721" operator="equal">
      <formula>"NO VAR"</formula>
    </cfRule>
  </conditionalFormatting>
  <conditionalFormatting sqref="J64">
    <cfRule type="cellIs" dxfId="2320" priority="720" operator="equal">
      <formula>"HIDE-NO VAR"</formula>
    </cfRule>
  </conditionalFormatting>
  <conditionalFormatting sqref="J64">
    <cfRule type="cellIs" dxfId="2319" priority="719" operator="equal">
      <formula>"ERROR "</formula>
    </cfRule>
  </conditionalFormatting>
  <conditionalFormatting sqref="J64">
    <cfRule type="cellIs" dxfId="2318" priority="718" operator="equal">
      <formula>"HIDE-NO VAR"</formula>
    </cfRule>
  </conditionalFormatting>
  <conditionalFormatting sqref="J64">
    <cfRule type="cellIs" dxfId="2317" priority="717" operator="equal">
      <formula>"HIDE-NO VAR"</formula>
    </cfRule>
  </conditionalFormatting>
  <conditionalFormatting sqref="J64">
    <cfRule type="cellIs" dxfId="2316" priority="716" operator="equal">
      <formula>"NO VAR"</formula>
    </cfRule>
  </conditionalFormatting>
  <conditionalFormatting sqref="J64">
    <cfRule type="cellIs" dxfId="2315" priority="715" operator="equal">
      <formula>"HIDE-NO VAR"</formula>
    </cfRule>
  </conditionalFormatting>
  <conditionalFormatting sqref="J64">
    <cfRule type="cellIs" dxfId="2314" priority="714" operator="equal">
      <formula>"NO VAR"</formula>
    </cfRule>
  </conditionalFormatting>
  <conditionalFormatting sqref="J64">
    <cfRule type="cellIs" dxfId="2313" priority="713" operator="equal">
      <formula>"HIDE-NO VAR"</formula>
    </cfRule>
  </conditionalFormatting>
  <conditionalFormatting sqref="J64">
    <cfRule type="cellIs" dxfId="2312" priority="712" operator="equal">
      <formula>"NO VAR"</formula>
    </cfRule>
  </conditionalFormatting>
  <conditionalFormatting sqref="J64">
    <cfRule type="cellIs" dxfId="2311" priority="711" operator="equal">
      <formula>"NO VAR"</formula>
    </cfRule>
  </conditionalFormatting>
  <conditionalFormatting sqref="J64">
    <cfRule type="cellIs" dxfId="2310" priority="710" operator="equal">
      <formula>"HIDE-NO VAR"</formula>
    </cfRule>
  </conditionalFormatting>
  <conditionalFormatting sqref="J64">
    <cfRule type="cellIs" dxfId="2309" priority="709" operator="equal">
      <formula>"NO VAR"</formula>
    </cfRule>
  </conditionalFormatting>
  <conditionalFormatting sqref="J64">
    <cfRule type="cellIs" dxfId="2308" priority="708" operator="equal">
      <formula>"NO VAR"</formula>
    </cfRule>
  </conditionalFormatting>
  <conditionalFormatting sqref="J64">
    <cfRule type="cellIs" dxfId="2307" priority="707" operator="equal">
      <formula>"HIDE-NO VAR"</formula>
    </cfRule>
  </conditionalFormatting>
  <conditionalFormatting sqref="J64">
    <cfRule type="cellIs" dxfId="2306" priority="706" operator="equal">
      <formula>"NO VAR"</formula>
    </cfRule>
  </conditionalFormatting>
  <conditionalFormatting sqref="J64">
    <cfRule type="cellIs" dxfId="2305" priority="705" operator="equal">
      <formula>"NO VAR"</formula>
    </cfRule>
  </conditionalFormatting>
  <conditionalFormatting sqref="J64">
    <cfRule type="cellIs" dxfId="2304" priority="704" operator="equal">
      <formula>"HIDE-NO VAR"</formula>
    </cfRule>
  </conditionalFormatting>
  <conditionalFormatting sqref="J64">
    <cfRule type="cellIs" dxfId="2303" priority="703" operator="equal">
      <formula>"NO VAR"</formula>
    </cfRule>
  </conditionalFormatting>
  <conditionalFormatting sqref="J64">
    <cfRule type="cellIs" dxfId="2302" priority="702" operator="equal">
      <formula>"NO VAR"</formula>
    </cfRule>
  </conditionalFormatting>
  <conditionalFormatting sqref="J64">
    <cfRule type="cellIs" dxfId="2301" priority="701" operator="equal">
      <formula>"HIDE-NO VAR"</formula>
    </cfRule>
  </conditionalFormatting>
  <conditionalFormatting sqref="J64">
    <cfRule type="cellIs" dxfId="2300" priority="700" operator="equal">
      <formula>"NO VAR"</formula>
    </cfRule>
  </conditionalFormatting>
  <conditionalFormatting sqref="J64">
    <cfRule type="cellIs" dxfId="2299" priority="699" operator="equal">
      <formula>"NO VAR"</formula>
    </cfRule>
  </conditionalFormatting>
  <conditionalFormatting sqref="J64">
    <cfRule type="cellIs" dxfId="2298" priority="698" operator="equal">
      <formula>"HIDE-NO VAR"</formula>
    </cfRule>
  </conditionalFormatting>
  <conditionalFormatting sqref="J64">
    <cfRule type="cellIs" dxfId="2297" priority="697" operator="equal">
      <formula>"NO VAR"</formula>
    </cfRule>
  </conditionalFormatting>
  <conditionalFormatting sqref="J64">
    <cfRule type="cellIs" dxfId="2296" priority="696" operator="equal">
      <formula>"NO VAR"</formula>
    </cfRule>
  </conditionalFormatting>
  <conditionalFormatting sqref="J64">
    <cfRule type="cellIs" dxfId="2295" priority="695" operator="equal">
      <formula>"HIDE-NO VAR"</formula>
    </cfRule>
  </conditionalFormatting>
  <conditionalFormatting sqref="J64">
    <cfRule type="cellIs" dxfId="2294" priority="694" operator="equal">
      <formula>"NO VAR"</formula>
    </cfRule>
  </conditionalFormatting>
  <conditionalFormatting sqref="J64">
    <cfRule type="cellIs" dxfId="2293" priority="693" operator="equal">
      <formula>"NO VAR"</formula>
    </cfRule>
  </conditionalFormatting>
  <conditionalFormatting sqref="J64">
    <cfRule type="cellIs" dxfId="2292" priority="692" operator="equal">
      <formula>"HIDE-NO VAR"</formula>
    </cfRule>
  </conditionalFormatting>
  <conditionalFormatting sqref="J64">
    <cfRule type="cellIs" dxfId="2291" priority="691" operator="equal">
      <formula>"NO VAR"</formula>
    </cfRule>
  </conditionalFormatting>
  <conditionalFormatting sqref="J64">
    <cfRule type="cellIs" dxfId="2290" priority="690" operator="equal">
      <formula>"NO VAR"</formula>
    </cfRule>
  </conditionalFormatting>
  <conditionalFormatting sqref="J65:J67">
    <cfRule type="cellIs" dxfId="2289" priority="679" operator="equal">
      <formula>"NO VAR"</formula>
    </cfRule>
  </conditionalFormatting>
  <conditionalFormatting sqref="J68:J76">
    <cfRule type="cellIs" dxfId="2288" priority="601" operator="equal">
      <formula>"HIDE-NO VAR"</formula>
    </cfRule>
  </conditionalFormatting>
  <conditionalFormatting sqref="J77">
    <cfRule type="cellIs" dxfId="2287" priority="527" operator="equal">
      <formula>"HIDE-NO VAR"</formula>
    </cfRule>
  </conditionalFormatting>
  <conditionalFormatting sqref="J68:J76">
    <cfRule type="cellIs" dxfId="2286" priority="599" operator="equal">
      <formula>"NO VAR"</formula>
    </cfRule>
  </conditionalFormatting>
  <conditionalFormatting sqref="J68:J76">
    <cfRule type="cellIs" dxfId="2285" priority="598" operator="equal">
      <formula>"HIDE-NO VAR"</formula>
    </cfRule>
  </conditionalFormatting>
  <conditionalFormatting sqref="J65:J67">
    <cfRule type="cellIs" dxfId="2284" priority="672" operator="equal">
      <formula>"NO VAR"</formula>
    </cfRule>
  </conditionalFormatting>
  <conditionalFormatting sqref="J65:J67">
    <cfRule type="cellIs" dxfId="2283" priority="671" operator="equal">
      <formula>"HIDE-NO VAR"</formula>
    </cfRule>
  </conditionalFormatting>
  <conditionalFormatting sqref="J65:J67">
    <cfRule type="cellIs" dxfId="2282" priority="670" operator="equal">
      <formula>"NO VAR"</formula>
    </cfRule>
  </conditionalFormatting>
  <conditionalFormatting sqref="J65:J67">
    <cfRule type="cellIs" dxfId="2281" priority="669" operator="equal">
      <formula>"NO VAR"</formula>
    </cfRule>
  </conditionalFormatting>
  <conditionalFormatting sqref="J65:J67">
    <cfRule type="cellIs" dxfId="2280" priority="668" operator="equal">
      <formula>"HIDE-NO VAR"</formula>
    </cfRule>
  </conditionalFormatting>
  <conditionalFormatting sqref="J65:J67">
    <cfRule type="cellIs" dxfId="2279" priority="667" operator="equal">
      <formula>"NO VAR"</formula>
    </cfRule>
  </conditionalFormatting>
  <conditionalFormatting sqref="J65:J67">
    <cfRule type="cellIs" dxfId="2278" priority="666" operator="equal">
      <formula>"NO VAR"</formula>
    </cfRule>
  </conditionalFormatting>
  <conditionalFormatting sqref="J65:J67">
    <cfRule type="cellIs" dxfId="2277" priority="665" operator="equal">
      <formula>"HIDE-NO VAR"</formula>
    </cfRule>
  </conditionalFormatting>
  <conditionalFormatting sqref="J65:J67">
    <cfRule type="cellIs" dxfId="2276" priority="664" operator="equal">
      <formula>"NO VAR"</formula>
    </cfRule>
  </conditionalFormatting>
  <conditionalFormatting sqref="J65:J67">
    <cfRule type="cellIs" dxfId="2275" priority="663" operator="equal">
      <formula>"NO VAR"</formula>
    </cfRule>
  </conditionalFormatting>
  <conditionalFormatting sqref="J65:J67">
    <cfRule type="cellIs" dxfId="2274" priority="662" operator="equal">
      <formula>"HIDE-NO VAR"</formula>
    </cfRule>
  </conditionalFormatting>
  <conditionalFormatting sqref="J65:J67">
    <cfRule type="cellIs" dxfId="2273" priority="661" operator="equal">
      <formula>"NO VAR"</formula>
    </cfRule>
  </conditionalFormatting>
  <conditionalFormatting sqref="J65:J67">
    <cfRule type="cellIs" dxfId="2272" priority="660" operator="equal">
      <formula>"NO VAR"</formula>
    </cfRule>
  </conditionalFormatting>
  <conditionalFormatting sqref="J65:J67">
    <cfRule type="cellIs" dxfId="2271" priority="659" operator="equal">
      <formula>"HIDE-NO VAR"</formula>
    </cfRule>
  </conditionalFormatting>
  <conditionalFormatting sqref="J65:J67">
    <cfRule type="cellIs" dxfId="2270" priority="658" operator="equal">
      <formula>"NO VAR"</formula>
    </cfRule>
  </conditionalFormatting>
  <conditionalFormatting sqref="J65:J67">
    <cfRule type="cellIs" dxfId="2269" priority="657" operator="equal">
      <formula>"NO VAR"</formula>
    </cfRule>
  </conditionalFormatting>
  <conditionalFormatting sqref="K68:K76">
    <cfRule type="cellIs" dxfId="2268" priority="580" operator="equal">
      <formula>"NO VAR"</formula>
    </cfRule>
  </conditionalFormatting>
  <conditionalFormatting sqref="K65:K67">
    <cfRule type="cellIs" dxfId="2267" priority="653" operator="equal">
      <formula>"HIDE-NO VAR"</formula>
    </cfRule>
  </conditionalFormatting>
  <conditionalFormatting sqref="J77">
    <cfRule type="cellIs" dxfId="2266" priority="504" operator="equal">
      <formula>"NO VAR"</formula>
    </cfRule>
  </conditionalFormatting>
  <conditionalFormatting sqref="K65:K67">
    <cfRule type="cellIs" dxfId="2265" priority="651" operator="equal">
      <formula>"NO VAR"</formula>
    </cfRule>
  </conditionalFormatting>
  <conditionalFormatting sqref="K65:K67">
    <cfRule type="cellIs" dxfId="2264" priority="650" operator="equal">
      <formula>"HIDE-NO VAR"</formula>
    </cfRule>
  </conditionalFormatting>
  <conditionalFormatting sqref="K65:K67">
    <cfRule type="cellIs" dxfId="2263" priority="649" operator="equal">
      <formula>"NO VAR"</formula>
    </cfRule>
  </conditionalFormatting>
  <conditionalFormatting sqref="K68:K76">
    <cfRule type="cellIs" dxfId="2262" priority="573" operator="equal">
      <formula>"NO VAR"</formula>
    </cfRule>
  </conditionalFormatting>
  <conditionalFormatting sqref="K68:K76">
    <cfRule type="cellIs" dxfId="2261" priority="572" operator="equal">
      <formula>"HIDE-NO VAR"</formula>
    </cfRule>
  </conditionalFormatting>
  <conditionalFormatting sqref="K65:K67">
    <cfRule type="cellIs" dxfId="2260" priority="646" operator="equal">
      <formula>"NO VAR"</formula>
    </cfRule>
  </conditionalFormatting>
  <conditionalFormatting sqref="K68:K76">
    <cfRule type="cellIs" dxfId="2259" priority="570" operator="equal">
      <formula>"NO VAR"</formula>
    </cfRule>
  </conditionalFormatting>
  <conditionalFormatting sqref="K68:K76">
    <cfRule type="cellIs" dxfId="2258" priority="569" operator="equal">
      <formula>"HIDE-NO VAR"</formula>
    </cfRule>
  </conditionalFormatting>
  <conditionalFormatting sqref="K65:K67">
    <cfRule type="cellIs" dxfId="2257" priority="643" operator="equal">
      <formula>"NO VAR"</formula>
    </cfRule>
  </conditionalFormatting>
  <conditionalFormatting sqref="K68:K76">
    <cfRule type="cellIs" dxfId="2256" priority="567" operator="equal">
      <formula>"NO VAR"</formula>
    </cfRule>
  </conditionalFormatting>
  <conditionalFormatting sqref="K68:K76">
    <cfRule type="cellIs" dxfId="2255" priority="566" operator="equal">
      <formula>"HIDE-NO VAR"</formula>
    </cfRule>
  </conditionalFormatting>
  <conditionalFormatting sqref="K65:K67">
    <cfRule type="cellIs" dxfId="2254" priority="640" operator="equal">
      <formula>"NO VAR"</formula>
    </cfRule>
  </conditionalFormatting>
  <conditionalFormatting sqref="K68:K76">
    <cfRule type="cellIs" dxfId="2253" priority="564" operator="equal">
      <formula>"NO VAR"</formula>
    </cfRule>
  </conditionalFormatting>
  <conditionalFormatting sqref="B65:B67 E65:E67">
    <cfRule type="cellIs" dxfId="2252" priority="689" operator="equal">
      <formula>"HIDE "</formula>
    </cfRule>
  </conditionalFormatting>
  <conditionalFormatting sqref="J65:J67">
    <cfRule type="cellIs" dxfId="2251" priority="688" operator="equal">
      <formula>"NO VAR"</formula>
    </cfRule>
  </conditionalFormatting>
  <conditionalFormatting sqref="J65:J67">
    <cfRule type="cellIs" dxfId="2250" priority="687" operator="equal">
      <formula>"HIDE-NO VAR"</formula>
    </cfRule>
  </conditionalFormatting>
  <conditionalFormatting sqref="J65:J67">
    <cfRule type="cellIs" dxfId="2249" priority="686" operator="equal">
      <formula>"ERROR "</formula>
    </cfRule>
  </conditionalFormatting>
  <conditionalFormatting sqref="J65:J67">
    <cfRule type="cellIs" dxfId="2248" priority="685" operator="equal">
      <formula>"HIDE-NO VAR"</formula>
    </cfRule>
  </conditionalFormatting>
  <conditionalFormatting sqref="J65:J67">
    <cfRule type="cellIs" dxfId="2247" priority="684" operator="equal">
      <formula>"HIDE-NO VAR"</formula>
    </cfRule>
  </conditionalFormatting>
  <conditionalFormatting sqref="J65:J67">
    <cfRule type="cellIs" dxfId="2246" priority="683" operator="equal">
      <formula>"NO VAR"</formula>
    </cfRule>
  </conditionalFormatting>
  <conditionalFormatting sqref="J65:J67">
    <cfRule type="cellIs" dxfId="2245" priority="682" operator="equal">
      <formula>"HIDE-NO VAR"</formula>
    </cfRule>
  </conditionalFormatting>
  <conditionalFormatting sqref="J65:J67">
    <cfRule type="cellIs" dxfId="2244" priority="681" operator="equal">
      <formula>"NO VAR"</formula>
    </cfRule>
  </conditionalFormatting>
  <conditionalFormatting sqref="J65:J67">
    <cfRule type="cellIs" dxfId="2243" priority="680" operator="equal">
      <formula>"HIDE-NO VAR"</formula>
    </cfRule>
  </conditionalFormatting>
  <conditionalFormatting sqref="J65:J67">
    <cfRule type="cellIs" dxfId="2242" priority="678" operator="equal">
      <formula>"NO VAR"</formula>
    </cfRule>
  </conditionalFormatting>
  <conditionalFormatting sqref="J65:J67">
    <cfRule type="cellIs" dxfId="2241" priority="677" operator="equal">
      <formula>"HIDE-NO VAR"</formula>
    </cfRule>
  </conditionalFormatting>
  <conditionalFormatting sqref="J65:J67">
    <cfRule type="cellIs" dxfId="2240" priority="676" operator="equal">
      <formula>"NO VAR"</formula>
    </cfRule>
  </conditionalFormatting>
  <conditionalFormatting sqref="J65:J67">
    <cfRule type="cellIs" dxfId="2239" priority="675" operator="equal">
      <formula>"NO VAR"</formula>
    </cfRule>
  </conditionalFormatting>
  <conditionalFormatting sqref="J65:J67">
    <cfRule type="cellIs" dxfId="2238" priority="674" operator="equal">
      <formula>"HIDE-NO VAR"</formula>
    </cfRule>
  </conditionalFormatting>
  <conditionalFormatting sqref="J65:J67">
    <cfRule type="cellIs" dxfId="2237" priority="673" operator="equal">
      <formula>"NO VAR"</formula>
    </cfRule>
  </conditionalFormatting>
  <conditionalFormatting sqref="J68:J76">
    <cfRule type="cellIs" dxfId="2236" priority="597" operator="equal">
      <formula>"NO VAR"</formula>
    </cfRule>
  </conditionalFormatting>
  <conditionalFormatting sqref="J77">
    <cfRule type="cellIs" dxfId="2235" priority="522" operator="equal">
      <formula>"NO VAR"</formula>
    </cfRule>
  </conditionalFormatting>
  <conditionalFormatting sqref="J68:J76">
    <cfRule type="cellIs" dxfId="2234" priority="594" operator="equal">
      <formula>"NO VAR"</formula>
    </cfRule>
  </conditionalFormatting>
  <conditionalFormatting sqref="J77">
    <cfRule type="cellIs" dxfId="2233" priority="519" operator="equal">
      <formula>"NO VAR"</formula>
    </cfRule>
  </conditionalFormatting>
  <conditionalFormatting sqref="J68:J76">
    <cfRule type="cellIs" dxfId="2232" priority="591" operator="equal">
      <formula>"NO VAR"</formula>
    </cfRule>
  </conditionalFormatting>
  <conditionalFormatting sqref="J77">
    <cfRule type="cellIs" dxfId="2231" priority="516" operator="equal">
      <formula>"NO VAR"</formula>
    </cfRule>
  </conditionalFormatting>
  <conditionalFormatting sqref="J68:J76">
    <cfRule type="cellIs" dxfId="2230" priority="588" operator="equal">
      <formula>"NO VAR"</formula>
    </cfRule>
  </conditionalFormatting>
  <conditionalFormatting sqref="J77">
    <cfRule type="cellIs" dxfId="2229" priority="513" operator="equal">
      <formula>"NO VAR"</formula>
    </cfRule>
  </conditionalFormatting>
  <conditionalFormatting sqref="J68:J76">
    <cfRule type="cellIs" dxfId="2228" priority="585" operator="equal">
      <formula>"NO VAR"</formula>
    </cfRule>
  </conditionalFormatting>
  <conditionalFormatting sqref="J77">
    <cfRule type="cellIs" dxfId="2227" priority="510" operator="equal">
      <formula>"NO VAR"</formula>
    </cfRule>
  </conditionalFormatting>
  <conditionalFormatting sqref="J68:J76">
    <cfRule type="cellIs" dxfId="2226" priority="582" operator="equal">
      <formula>"NO VAR"</formula>
    </cfRule>
  </conditionalFormatting>
  <conditionalFormatting sqref="K65:K67">
    <cfRule type="cellIs" dxfId="2225" priority="656" operator="equal">
      <formula>"NO VAR"</formula>
    </cfRule>
  </conditionalFormatting>
  <conditionalFormatting sqref="K65:K67">
    <cfRule type="cellIs" dxfId="2224" priority="655" operator="equal">
      <formula>"HIDE-NO VAR"</formula>
    </cfRule>
  </conditionalFormatting>
  <conditionalFormatting sqref="K65:K67">
    <cfRule type="cellIs" dxfId="2223" priority="654" operator="equal">
      <formula>"ERROR "</formula>
    </cfRule>
  </conditionalFormatting>
  <conditionalFormatting sqref="K65:K67">
    <cfRule type="cellIs" dxfId="2222" priority="652" operator="equal">
      <formula>"HIDE-NO VAR"</formula>
    </cfRule>
  </conditionalFormatting>
  <conditionalFormatting sqref="K77">
    <cfRule type="cellIs" dxfId="2221" priority="503" operator="equal">
      <formula>"NO VAR"</formula>
    </cfRule>
  </conditionalFormatting>
  <conditionalFormatting sqref="K77">
    <cfRule type="cellIs" dxfId="2220" priority="502" operator="equal">
      <formula>"HIDE-NO VAR"</formula>
    </cfRule>
  </conditionalFormatting>
  <conditionalFormatting sqref="K65:K67">
    <cfRule type="cellIs" dxfId="2219" priority="648" operator="equal">
      <formula>"HIDE-NO VAR"</formula>
    </cfRule>
  </conditionalFormatting>
  <conditionalFormatting sqref="K65:K67">
    <cfRule type="cellIs" dxfId="2218" priority="647" operator="equal">
      <formula>"NO VAR"</formula>
    </cfRule>
  </conditionalFormatting>
  <conditionalFormatting sqref="K68:K76">
    <cfRule type="cellIs" dxfId="2217" priority="571" operator="equal">
      <formula>"NO VAR"</formula>
    </cfRule>
  </conditionalFormatting>
  <conditionalFormatting sqref="K65:K67">
    <cfRule type="cellIs" dxfId="2216" priority="645" operator="equal">
      <formula>"HIDE-NO VAR"</formula>
    </cfRule>
  </conditionalFormatting>
  <conditionalFormatting sqref="K65:K67">
    <cfRule type="cellIs" dxfId="2215" priority="644" operator="equal">
      <formula>"NO VAR"</formula>
    </cfRule>
  </conditionalFormatting>
  <conditionalFormatting sqref="K68:K76">
    <cfRule type="cellIs" dxfId="2214" priority="568" operator="equal">
      <formula>"NO VAR"</formula>
    </cfRule>
  </conditionalFormatting>
  <conditionalFormatting sqref="K65:K67">
    <cfRule type="cellIs" dxfId="2213" priority="642" operator="equal">
      <formula>"HIDE-NO VAR"</formula>
    </cfRule>
  </conditionalFormatting>
  <conditionalFormatting sqref="K65:K67">
    <cfRule type="cellIs" dxfId="2212" priority="641" operator="equal">
      <formula>"NO VAR"</formula>
    </cfRule>
  </conditionalFormatting>
  <conditionalFormatting sqref="K68:K76">
    <cfRule type="cellIs" dxfId="2211" priority="565" operator="equal">
      <formula>"NO VAR"</formula>
    </cfRule>
  </conditionalFormatting>
  <conditionalFormatting sqref="K65:K67">
    <cfRule type="cellIs" dxfId="2210" priority="639" operator="equal">
      <formula>"HIDE-NO VAR"</formula>
    </cfRule>
  </conditionalFormatting>
  <conditionalFormatting sqref="K65:K67">
    <cfRule type="cellIs" dxfId="2209" priority="638" operator="equal">
      <formula>"NO VAR"</formula>
    </cfRule>
  </conditionalFormatting>
  <conditionalFormatting sqref="K65:K67">
    <cfRule type="cellIs" dxfId="2208" priority="637" operator="equal">
      <formula>"NO VAR"</formula>
    </cfRule>
  </conditionalFormatting>
  <conditionalFormatting sqref="K65:K67">
    <cfRule type="cellIs" dxfId="2207" priority="636" operator="equal">
      <formula>"HIDE-NO VAR"</formula>
    </cfRule>
  </conditionalFormatting>
  <conditionalFormatting sqref="K65:K67">
    <cfRule type="cellIs" dxfId="2206" priority="635" operator="equal">
      <formula>"NO VAR"</formula>
    </cfRule>
  </conditionalFormatting>
  <conditionalFormatting sqref="K65:K67">
    <cfRule type="cellIs" dxfId="2205" priority="634" operator="equal">
      <formula>"NO VAR"</formula>
    </cfRule>
  </conditionalFormatting>
  <conditionalFormatting sqref="K65:K67">
    <cfRule type="cellIs" dxfId="2204" priority="633" operator="equal">
      <formula>"HIDE-NO VAR"</formula>
    </cfRule>
  </conditionalFormatting>
  <conditionalFormatting sqref="K65:K67">
    <cfRule type="cellIs" dxfId="2203" priority="632" operator="equal">
      <formula>"NO VAR"</formula>
    </cfRule>
  </conditionalFormatting>
  <conditionalFormatting sqref="K65:K67">
    <cfRule type="cellIs" dxfId="2202" priority="631" operator="equal">
      <formula>"NO VAR"</formula>
    </cfRule>
  </conditionalFormatting>
  <conditionalFormatting sqref="K65:K67">
    <cfRule type="cellIs" dxfId="2201" priority="630" operator="equal">
      <formula>"HIDE-NO VAR"</formula>
    </cfRule>
  </conditionalFormatting>
  <conditionalFormatting sqref="K65:K67">
    <cfRule type="cellIs" dxfId="2200" priority="629" operator="equal">
      <formula>"NO VAR"</formula>
    </cfRule>
  </conditionalFormatting>
  <conditionalFormatting sqref="K65:K67">
    <cfRule type="cellIs" dxfId="2199" priority="628" operator="equal">
      <formula>"NO VAR"</formula>
    </cfRule>
  </conditionalFormatting>
  <conditionalFormatting sqref="K65:K67">
    <cfRule type="cellIs" dxfId="2198" priority="627" operator="equal">
      <formula>"HIDE-NO VAR"</formula>
    </cfRule>
  </conditionalFormatting>
  <conditionalFormatting sqref="K65:K67">
    <cfRule type="cellIs" dxfId="2197" priority="626" operator="equal">
      <formula>"NO VAR"</formula>
    </cfRule>
  </conditionalFormatting>
  <conditionalFormatting sqref="K65:K67">
    <cfRule type="cellIs" dxfId="2196" priority="625" operator="equal">
      <formula>"NO VAR"</formula>
    </cfRule>
  </conditionalFormatting>
  <conditionalFormatting sqref="K65:K67">
    <cfRule type="cellIs" dxfId="2195" priority="624" operator="equal">
      <formula>"HIDE-NO VAR"</formula>
    </cfRule>
  </conditionalFormatting>
  <conditionalFormatting sqref="K65:K67">
    <cfRule type="cellIs" dxfId="2194" priority="623" operator="equal">
      <formula>"NO VAR"</formula>
    </cfRule>
  </conditionalFormatting>
  <conditionalFormatting sqref="K65:K67">
    <cfRule type="cellIs" dxfId="2193" priority="622" operator="equal">
      <formula>"NO VAR"</formula>
    </cfRule>
  </conditionalFormatting>
  <conditionalFormatting sqref="K65:K67">
    <cfRule type="cellIs" dxfId="2192" priority="621" operator="equal">
      <formula>"HIDE-NO VAR"</formula>
    </cfRule>
  </conditionalFormatting>
  <conditionalFormatting sqref="K65:K67">
    <cfRule type="cellIs" dxfId="2191" priority="620" operator="equal">
      <formula>"NO VAR"</formula>
    </cfRule>
  </conditionalFormatting>
  <conditionalFormatting sqref="K65:K67">
    <cfRule type="cellIs" dxfId="2190" priority="619" operator="equal">
      <formula>"NO VAR"</formula>
    </cfRule>
  </conditionalFormatting>
  <conditionalFormatting sqref="K65:K67">
    <cfRule type="cellIs" dxfId="2189" priority="618" operator="equal">
      <formula>"HIDE-NO VAR"</formula>
    </cfRule>
  </conditionalFormatting>
  <conditionalFormatting sqref="K65:K67">
    <cfRule type="cellIs" dxfId="2188" priority="617" operator="equal">
      <formula>"NO VAR"</formula>
    </cfRule>
  </conditionalFormatting>
  <conditionalFormatting sqref="K65:K67">
    <cfRule type="cellIs" dxfId="2187" priority="616" operator="equal">
      <formula>"NO VAR"</formula>
    </cfRule>
  </conditionalFormatting>
  <conditionalFormatting sqref="K65:K67">
    <cfRule type="cellIs" dxfId="2186" priority="615" operator="equal">
      <formula>"INCORRECT LINE BEING PICKED UP"</formula>
    </cfRule>
  </conditionalFormatting>
  <conditionalFormatting sqref="B68">
    <cfRule type="cellIs" dxfId="2185" priority="614" operator="equal">
      <formula>"HIDE "</formula>
    </cfRule>
  </conditionalFormatting>
  <conditionalFormatting sqref="B69:B76">
    <cfRule type="cellIs" dxfId="2184" priority="613" operator="equal">
      <formula>"HIDE "</formula>
    </cfRule>
  </conditionalFormatting>
  <conditionalFormatting sqref="J68:J76">
    <cfRule type="cellIs" dxfId="2183" priority="612" operator="equal">
      <formula>"NO VAR"</formula>
    </cfRule>
  </conditionalFormatting>
  <conditionalFormatting sqref="J68:J76">
    <cfRule type="cellIs" dxfId="2182" priority="611" operator="equal">
      <formula>"HIDE-NO VAR"</formula>
    </cfRule>
  </conditionalFormatting>
  <conditionalFormatting sqref="J68:J76">
    <cfRule type="cellIs" dxfId="2181" priority="610" operator="equal">
      <formula>"ERROR "</formula>
    </cfRule>
  </conditionalFormatting>
  <conditionalFormatting sqref="J68:J76">
    <cfRule type="cellIs" dxfId="2180" priority="609" operator="equal">
      <formula>"HIDE-NO VAR"</formula>
    </cfRule>
  </conditionalFormatting>
  <conditionalFormatting sqref="J68:J76">
    <cfRule type="cellIs" dxfId="2179" priority="608" operator="equal">
      <formula>"HIDE-NO VAR"</formula>
    </cfRule>
  </conditionalFormatting>
  <conditionalFormatting sqref="J68:J76">
    <cfRule type="cellIs" dxfId="2178" priority="607" operator="equal">
      <formula>"NO VAR"</formula>
    </cfRule>
  </conditionalFormatting>
  <conditionalFormatting sqref="J68:J76">
    <cfRule type="cellIs" dxfId="2177" priority="606" operator="equal">
      <formula>"HIDE-NO VAR"</formula>
    </cfRule>
  </conditionalFormatting>
  <conditionalFormatting sqref="J68:J76">
    <cfRule type="cellIs" dxfId="2176" priority="605" operator="equal">
      <formula>"NO VAR"</formula>
    </cfRule>
  </conditionalFormatting>
  <conditionalFormatting sqref="J68:J76">
    <cfRule type="cellIs" dxfId="2175" priority="604" operator="equal">
      <formula>"HIDE-NO VAR"</formula>
    </cfRule>
  </conditionalFormatting>
  <conditionalFormatting sqref="J68:J76">
    <cfRule type="cellIs" dxfId="2174" priority="603" operator="equal">
      <formula>"NO VAR"</formula>
    </cfRule>
  </conditionalFormatting>
  <conditionalFormatting sqref="J68:J76">
    <cfRule type="cellIs" dxfId="2173" priority="602" operator="equal">
      <formula>"NO VAR"</formula>
    </cfRule>
  </conditionalFormatting>
  <conditionalFormatting sqref="J68:J76">
    <cfRule type="cellIs" dxfId="2172" priority="600" operator="equal">
      <formula>"NO VAR"</formula>
    </cfRule>
  </conditionalFormatting>
  <conditionalFormatting sqref="J77">
    <cfRule type="cellIs" dxfId="2171" priority="526" operator="equal">
      <formula>"NO VAR"</formula>
    </cfRule>
  </conditionalFormatting>
  <conditionalFormatting sqref="J68:J76">
    <cfRule type="cellIs" dxfId="2170" priority="596" operator="equal">
      <formula>"NO VAR"</formula>
    </cfRule>
  </conditionalFormatting>
  <conditionalFormatting sqref="J68:J76">
    <cfRule type="cellIs" dxfId="2169" priority="595" operator="equal">
      <formula>"HIDE-NO VAR"</formula>
    </cfRule>
  </conditionalFormatting>
  <conditionalFormatting sqref="J68:J76">
    <cfRule type="cellIs" dxfId="2168" priority="593" operator="equal">
      <formula>"NO VAR"</formula>
    </cfRule>
  </conditionalFormatting>
  <conditionalFormatting sqref="J68:J76">
    <cfRule type="cellIs" dxfId="2167" priority="592" operator="equal">
      <formula>"HIDE-NO VAR"</formula>
    </cfRule>
  </conditionalFormatting>
  <conditionalFormatting sqref="J68:J76">
    <cfRule type="cellIs" dxfId="2166" priority="590" operator="equal">
      <formula>"NO VAR"</formula>
    </cfRule>
  </conditionalFormatting>
  <conditionalFormatting sqref="J68:J76">
    <cfRule type="cellIs" dxfId="2165" priority="589" operator="equal">
      <formula>"HIDE-NO VAR"</formula>
    </cfRule>
  </conditionalFormatting>
  <conditionalFormatting sqref="J68:J76">
    <cfRule type="cellIs" dxfId="2164" priority="587" operator="equal">
      <formula>"NO VAR"</formula>
    </cfRule>
  </conditionalFormatting>
  <conditionalFormatting sqref="J68:J76">
    <cfRule type="cellIs" dxfId="2163" priority="586" operator="equal">
      <formula>"HIDE-NO VAR"</formula>
    </cfRule>
  </conditionalFormatting>
  <conditionalFormatting sqref="J68:J76">
    <cfRule type="cellIs" dxfId="2162" priority="584" operator="equal">
      <formula>"NO VAR"</formula>
    </cfRule>
  </conditionalFormatting>
  <conditionalFormatting sqref="J68:J76">
    <cfRule type="cellIs" dxfId="2161" priority="583" operator="equal">
      <formula>"HIDE-NO VAR"</formula>
    </cfRule>
  </conditionalFormatting>
  <conditionalFormatting sqref="J68:J76">
    <cfRule type="cellIs" dxfId="2160" priority="581" operator="equal">
      <formula>"NO VAR"</formula>
    </cfRule>
  </conditionalFormatting>
  <conditionalFormatting sqref="J77">
    <cfRule type="cellIs" dxfId="2159" priority="507" operator="equal">
      <formula>"NO VAR"</formula>
    </cfRule>
  </conditionalFormatting>
  <conditionalFormatting sqref="K68:K76">
    <cfRule type="cellIs" dxfId="2158" priority="579" operator="equal">
      <formula>"HIDE-NO VAR"</formula>
    </cfRule>
  </conditionalFormatting>
  <conditionalFormatting sqref="K68:K76">
    <cfRule type="cellIs" dxfId="2157" priority="578" operator="equal">
      <formula>"ERROR "</formula>
    </cfRule>
  </conditionalFormatting>
  <conditionalFormatting sqref="K68:K76">
    <cfRule type="cellIs" dxfId="2156" priority="577" operator="equal">
      <formula>"HIDE-NO VAR"</formula>
    </cfRule>
  </conditionalFormatting>
  <conditionalFormatting sqref="K68:K76">
    <cfRule type="cellIs" dxfId="2155" priority="576" operator="equal">
      <formula>"HIDE-NO VAR"</formula>
    </cfRule>
  </conditionalFormatting>
  <conditionalFormatting sqref="K68:K76">
    <cfRule type="cellIs" dxfId="2154" priority="575" operator="equal">
      <formula>"NO VAR"</formula>
    </cfRule>
  </conditionalFormatting>
  <conditionalFormatting sqref="K68:K76">
    <cfRule type="cellIs" dxfId="2153" priority="574" operator="equal">
      <formula>"HIDE-NO VAR"</formula>
    </cfRule>
  </conditionalFormatting>
  <conditionalFormatting sqref="K77">
    <cfRule type="cellIs" dxfId="2152" priority="499" operator="equal">
      <formula>"HIDE-NO VAR"</formula>
    </cfRule>
  </conditionalFormatting>
  <conditionalFormatting sqref="K77">
    <cfRule type="cellIs" dxfId="2151" priority="498" operator="equal">
      <formula>"NO VAR"</formula>
    </cfRule>
  </conditionalFormatting>
  <conditionalFormatting sqref="K77">
    <cfRule type="cellIs" dxfId="2150" priority="494" operator="equal">
      <formula>"NO VAR"</formula>
    </cfRule>
  </conditionalFormatting>
  <conditionalFormatting sqref="K77">
    <cfRule type="cellIs" dxfId="2149" priority="491" operator="equal">
      <formula>"NO VAR"</formula>
    </cfRule>
  </conditionalFormatting>
  <conditionalFormatting sqref="K68:K76">
    <cfRule type="cellIs" dxfId="2148" priority="563" operator="equal">
      <formula>"HIDE-NO VAR"</formula>
    </cfRule>
  </conditionalFormatting>
  <conditionalFormatting sqref="K68:K76">
    <cfRule type="cellIs" dxfId="2147" priority="562" operator="equal">
      <formula>"NO VAR"</formula>
    </cfRule>
  </conditionalFormatting>
  <conditionalFormatting sqref="K68:K76">
    <cfRule type="cellIs" dxfId="2146" priority="561" operator="equal">
      <formula>"NO VAR"</formula>
    </cfRule>
  </conditionalFormatting>
  <conditionalFormatting sqref="K68:K76">
    <cfRule type="cellIs" dxfId="2145" priority="560" operator="equal">
      <formula>"HIDE-NO VAR"</formula>
    </cfRule>
  </conditionalFormatting>
  <conditionalFormatting sqref="K68:K76">
    <cfRule type="cellIs" dxfId="2144" priority="559" operator="equal">
      <formula>"NO VAR"</formula>
    </cfRule>
  </conditionalFormatting>
  <conditionalFormatting sqref="K68:K76">
    <cfRule type="cellIs" dxfId="2143" priority="558" operator="equal">
      <formula>"NO VAR"</formula>
    </cfRule>
  </conditionalFormatting>
  <conditionalFormatting sqref="K68:K76">
    <cfRule type="cellIs" dxfId="2142" priority="557" operator="equal">
      <formula>"HIDE-NO VAR"</formula>
    </cfRule>
  </conditionalFormatting>
  <conditionalFormatting sqref="K68:K76">
    <cfRule type="cellIs" dxfId="2141" priority="556" operator="equal">
      <formula>"NO VAR"</formula>
    </cfRule>
  </conditionalFormatting>
  <conditionalFormatting sqref="K68:K76">
    <cfRule type="cellIs" dxfId="2140" priority="555" operator="equal">
      <formula>"NO VAR"</formula>
    </cfRule>
  </conditionalFormatting>
  <conditionalFormatting sqref="K68:K76">
    <cfRule type="cellIs" dxfId="2139" priority="554" operator="equal">
      <formula>"HIDE-NO VAR"</formula>
    </cfRule>
  </conditionalFormatting>
  <conditionalFormatting sqref="K68:K76">
    <cfRule type="cellIs" dxfId="2138" priority="553" operator="equal">
      <formula>"NO VAR"</formula>
    </cfRule>
  </conditionalFormatting>
  <conditionalFormatting sqref="K68:K76">
    <cfRule type="cellIs" dxfId="2137" priority="552" operator="equal">
      <formula>"NO VAR"</formula>
    </cfRule>
  </conditionalFormatting>
  <conditionalFormatting sqref="K68:K76">
    <cfRule type="cellIs" dxfId="2136" priority="551" operator="equal">
      <formula>"HIDE-NO VAR"</formula>
    </cfRule>
  </conditionalFormatting>
  <conditionalFormatting sqref="K68:K76">
    <cfRule type="cellIs" dxfId="2135" priority="550" operator="equal">
      <formula>"NO VAR"</formula>
    </cfRule>
  </conditionalFormatting>
  <conditionalFormatting sqref="K68:K76">
    <cfRule type="cellIs" dxfId="2134" priority="549" operator="equal">
      <formula>"NO VAR"</formula>
    </cfRule>
  </conditionalFormatting>
  <conditionalFormatting sqref="K68:K76">
    <cfRule type="cellIs" dxfId="2133" priority="548" operator="equal">
      <formula>"HIDE-NO VAR"</formula>
    </cfRule>
  </conditionalFormatting>
  <conditionalFormatting sqref="K68:K76">
    <cfRule type="cellIs" dxfId="2132" priority="547" operator="equal">
      <formula>"NO VAR"</formula>
    </cfRule>
  </conditionalFormatting>
  <conditionalFormatting sqref="K68:K76">
    <cfRule type="cellIs" dxfId="2131" priority="546" operator="equal">
      <formula>"NO VAR"</formula>
    </cfRule>
  </conditionalFormatting>
  <conditionalFormatting sqref="K68:K76">
    <cfRule type="cellIs" dxfId="2130" priority="545" operator="equal">
      <formula>"HIDE-NO VAR"</formula>
    </cfRule>
  </conditionalFormatting>
  <conditionalFormatting sqref="K68:K76">
    <cfRule type="cellIs" dxfId="2129" priority="544" operator="equal">
      <formula>"NO VAR"</formula>
    </cfRule>
  </conditionalFormatting>
  <conditionalFormatting sqref="K68:K76">
    <cfRule type="cellIs" dxfId="2128" priority="543" operator="equal">
      <formula>"NO VAR"</formula>
    </cfRule>
  </conditionalFormatting>
  <conditionalFormatting sqref="K68:K76">
    <cfRule type="cellIs" dxfId="2127" priority="542" operator="equal">
      <formula>"HIDE-NO VAR"</formula>
    </cfRule>
  </conditionalFormatting>
  <conditionalFormatting sqref="K68:K76">
    <cfRule type="cellIs" dxfId="2126" priority="541" operator="equal">
      <formula>"NO VAR"</formula>
    </cfRule>
  </conditionalFormatting>
  <conditionalFormatting sqref="K68:K76">
    <cfRule type="cellIs" dxfId="2125" priority="540" operator="equal">
      <formula>"NO VAR"</formula>
    </cfRule>
  </conditionalFormatting>
  <conditionalFormatting sqref="K68:K76">
    <cfRule type="cellIs" dxfId="2124" priority="539" operator="equal">
      <formula>"INCORRECT LINE BEING PICKED UP"</formula>
    </cfRule>
  </conditionalFormatting>
  <conditionalFormatting sqref="B77">
    <cfRule type="cellIs" dxfId="2123" priority="538" operator="equal">
      <formula>"HIDE "</formula>
    </cfRule>
  </conditionalFormatting>
  <conditionalFormatting sqref="B78">
    <cfRule type="cellIs" dxfId="2122" priority="537" operator="equal">
      <formula>"HIDE "</formula>
    </cfRule>
  </conditionalFormatting>
  <conditionalFormatting sqref="B79:B80">
    <cfRule type="cellIs" dxfId="2121" priority="536" operator="equal">
      <formula>"HIDE "</formula>
    </cfRule>
  </conditionalFormatting>
  <conditionalFormatting sqref="J77">
    <cfRule type="cellIs" dxfId="2120" priority="535" operator="equal">
      <formula>"NO VAR"</formula>
    </cfRule>
  </conditionalFormatting>
  <conditionalFormatting sqref="J77">
    <cfRule type="cellIs" dxfId="2119" priority="534" operator="equal">
      <formula>"HIDE-NO VAR"</formula>
    </cfRule>
  </conditionalFormatting>
  <conditionalFormatting sqref="J77">
    <cfRule type="cellIs" dxfId="2118" priority="533" operator="equal">
      <formula>"ERROR "</formula>
    </cfRule>
  </conditionalFormatting>
  <conditionalFormatting sqref="J77">
    <cfRule type="cellIs" dxfId="2117" priority="532" operator="equal">
      <formula>"HIDE-NO VAR"</formula>
    </cfRule>
  </conditionalFormatting>
  <conditionalFormatting sqref="J77">
    <cfRule type="cellIs" dxfId="2116" priority="531" operator="equal">
      <formula>"HIDE-NO VAR"</formula>
    </cfRule>
  </conditionalFormatting>
  <conditionalFormatting sqref="J77">
    <cfRule type="cellIs" dxfId="2115" priority="530" operator="equal">
      <formula>"NO VAR"</formula>
    </cfRule>
  </conditionalFormatting>
  <conditionalFormatting sqref="J77">
    <cfRule type="cellIs" dxfId="2114" priority="529" operator="equal">
      <formula>"HIDE-NO VAR"</formula>
    </cfRule>
  </conditionalFormatting>
  <conditionalFormatting sqref="J77">
    <cfRule type="cellIs" dxfId="2113" priority="528" operator="equal">
      <formula>"NO VAR"</formula>
    </cfRule>
  </conditionalFormatting>
  <conditionalFormatting sqref="J77">
    <cfRule type="cellIs" dxfId="2112" priority="525" operator="equal">
      <formula>"NO VAR"</formula>
    </cfRule>
  </conditionalFormatting>
  <conditionalFormatting sqref="J77">
    <cfRule type="cellIs" dxfId="2111" priority="524" operator="equal">
      <formula>"HIDE-NO VAR"</formula>
    </cfRule>
  </conditionalFormatting>
  <conditionalFormatting sqref="J77">
    <cfRule type="cellIs" dxfId="2110" priority="523" operator="equal">
      <formula>"NO VAR"</formula>
    </cfRule>
  </conditionalFormatting>
  <conditionalFormatting sqref="J77">
    <cfRule type="cellIs" dxfId="2109" priority="521" operator="equal">
      <formula>"HIDE-NO VAR"</formula>
    </cfRule>
  </conditionalFormatting>
  <conditionalFormatting sqref="J77">
    <cfRule type="cellIs" dxfId="2108" priority="520" operator="equal">
      <formula>"NO VAR"</formula>
    </cfRule>
  </conditionalFormatting>
  <conditionalFormatting sqref="J77">
    <cfRule type="cellIs" dxfId="2107" priority="518" operator="equal">
      <formula>"HIDE-NO VAR"</formula>
    </cfRule>
  </conditionalFormatting>
  <conditionalFormatting sqref="J77">
    <cfRule type="cellIs" dxfId="2106" priority="517" operator="equal">
      <formula>"NO VAR"</formula>
    </cfRule>
  </conditionalFormatting>
  <conditionalFormatting sqref="J77">
    <cfRule type="cellIs" dxfId="2105" priority="515" operator="equal">
      <formula>"HIDE-NO VAR"</formula>
    </cfRule>
  </conditionalFormatting>
  <conditionalFormatting sqref="J77">
    <cfRule type="cellIs" dxfId="2104" priority="514" operator="equal">
      <formula>"NO VAR"</formula>
    </cfRule>
  </conditionalFormatting>
  <conditionalFormatting sqref="J77">
    <cfRule type="cellIs" dxfId="2103" priority="512" operator="equal">
      <formula>"HIDE-NO VAR"</formula>
    </cfRule>
  </conditionalFormatting>
  <conditionalFormatting sqref="J77">
    <cfRule type="cellIs" dxfId="2102" priority="511" operator="equal">
      <formula>"NO VAR"</formula>
    </cfRule>
  </conditionalFormatting>
  <conditionalFormatting sqref="J77">
    <cfRule type="cellIs" dxfId="2101" priority="509" operator="equal">
      <formula>"HIDE-NO VAR"</formula>
    </cfRule>
  </conditionalFormatting>
  <conditionalFormatting sqref="J77">
    <cfRule type="cellIs" dxfId="2100" priority="508" operator="equal">
      <formula>"NO VAR"</formula>
    </cfRule>
  </conditionalFormatting>
  <conditionalFormatting sqref="J77">
    <cfRule type="cellIs" dxfId="2099" priority="506" operator="equal">
      <formula>"HIDE-NO VAR"</formula>
    </cfRule>
  </conditionalFormatting>
  <conditionalFormatting sqref="J77">
    <cfRule type="cellIs" dxfId="2098" priority="505" operator="equal">
      <formula>"NO VAR"</formula>
    </cfRule>
  </conditionalFormatting>
  <conditionalFormatting sqref="K77">
    <cfRule type="cellIs" dxfId="2097" priority="501" operator="equal">
      <formula>"ERROR "</formula>
    </cfRule>
  </conditionalFormatting>
  <conditionalFormatting sqref="K77">
    <cfRule type="cellIs" dxfId="2096" priority="500" operator="equal">
      <formula>"HIDE-NO VAR"</formula>
    </cfRule>
  </conditionalFormatting>
  <conditionalFormatting sqref="K77">
    <cfRule type="cellIs" dxfId="2095" priority="497" operator="equal">
      <formula>"HIDE-NO VAR"</formula>
    </cfRule>
  </conditionalFormatting>
  <conditionalFormatting sqref="K77">
    <cfRule type="cellIs" dxfId="2094" priority="496" operator="equal">
      <formula>"NO VAR"</formula>
    </cfRule>
  </conditionalFormatting>
  <conditionalFormatting sqref="K77">
    <cfRule type="cellIs" dxfId="2093" priority="495" operator="equal">
      <formula>"HIDE-NO VAR"</formula>
    </cfRule>
  </conditionalFormatting>
  <conditionalFormatting sqref="K77">
    <cfRule type="cellIs" dxfId="2092" priority="493" operator="equal">
      <formula>"NO VAR"</formula>
    </cfRule>
  </conditionalFormatting>
  <conditionalFormatting sqref="K77">
    <cfRule type="cellIs" dxfId="2091" priority="492" operator="equal">
      <formula>"HIDE-NO VAR"</formula>
    </cfRule>
  </conditionalFormatting>
  <conditionalFormatting sqref="K77">
    <cfRule type="cellIs" dxfId="2090" priority="490" operator="equal">
      <formula>"NO VAR"</formula>
    </cfRule>
  </conditionalFormatting>
  <conditionalFormatting sqref="K77">
    <cfRule type="cellIs" dxfId="2089" priority="489" operator="equal">
      <formula>"HIDE-NO VAR"</formula>
    </cfRule>
  </conditionalFormatting>
  <conditionalFormatting sqref="K77">
    <cfRule type="cellIs" dxfId="2088" priority="488" operator="equal">
      <formula>"NO VAR"</formula>
    </cfRule>
  </conditionalFormatting>
  <conditionalFormatting sqref="K77">
    <cfRule type="cellIs" dxfId="2087" priority="487" operator="equal">
      <formula>"NO VAR"</formula>
    </cfRule>
  </conditionalFormatting>
  <conditionalFormatting sqref="K77">
    <cfRule type="cellIs" dxfId="2086" priority="486" operator="equal">
      <formula>"HIDE-NO VAR"</formula>
    </cfRule>
  </conditionalFormatting>
  <conditionalFormatting sqref="K77">
    <cfRule type="cellIs" dxfId="2085" priority="485" operator="equal">
      <formula>"NO VAR"</formula>
    </cfRule>
  </conditionalFormatting>
  <conditionalFormatting sqref="K77">
    <cfRule type="cellIs" dxfId="2084" priority="484" operator="equal">
      <formula>"NO VAR"</formula>
    </cfRule>
  </conditionalFormatting>
  <conditionalFormatting sqref="K77">
    <cfRule type="cellIs" dxfId="2083" priority="483" operator="equal">
      <formula>"HIDE-NO VAR"</formula>
    </cfRule>
  </conditionalFormatting>
  <conditionalFormatting sqref="K77">
    <cfRule type="cellIs" dxfId="2082" priority="482" operator="equal">
      <formula>"NO VAR"</formula>
    </cfRule>
  </conditionalFormatting>
  <conditionalFormatting sqref="K77">
    <cfRule type="cellIs" dxfId="2081" priority="481" operator="equal">
      <formula>"NO VAR"</formula>
    </cfRule>
  </conditionalFormatting>
  <conditionalFormatting sqref="K77">
    <cfRule type="cellIs" dxfId="2080" priority="480" operator="equal">
      <formula>"HIDE-NO VAR"</formula>
    </cfRule>
  </conditionalFormatting>
  <conditionalFormatting sqref="K77">
    <cfRule type="cellIs" dxfId="2079" priority="479" operator="equal">
      <formula>"NO VAR"</formula>
    </cfRule>
  </conditionalFormatting>
  <conditionalFormatting sqref="K77">
    <cfRule type="cellIs" dxfId="2078" priority="478" operator="equal">
      <formula>"NO VAR"</formula>
    </cfRule>
  </conditionalFormatting>
  <conditionalFormatting sqref="K77">
    <cfRule type="cellIs" dxfId="2077" priority="477" operator="equal">
      <formula>"HIDE-NO VAR"</formula>
    </cfRule>
  </conditionalFormatting>
  <conditionalFormatting sqref="K77">
    <cfRule type="cellIs" dxfId="2076" priority="476" operator="equal">
      <formula>"NO VAR"</formula>
    </cfRule>
  </conditionalFormatting>
  <conditionalFormatting sqref="K77">
    <cfRule type="cellIs" dxfId="2075" priority="475" operator="equal">
      <formula>"NO VAR"</formula>
    </cfRule>
  </conditionalFormatting>
  <conditionalFormatting sqref="K77">
    <cfRule type="cellIs" dxfId="2074" priority="474" operator="equal">
      <formula>"HIDE-NO VAR"</formula>
    </cfRule>
  </conditionalFormatting>
  <conditionalFormatting sqref="K77">
    <cfRule type="cellIs" dxfId="2073" priority="473" operator="equal">
      <formula>"NO VAR"</formula>
    </cfRule>
  </conditionalFormatting>
  <conditionalFormatting sqref="K77">
    <cfRule type="cellIs" dxfId="2072" priority="472" operator="equal">
      <formula>"NO VAR"</formula>
    </cfRule>
  </conditionalFormatting>
  <conditionalFormatting sqref="K77">
    <cfRule type="cellIs" dxfId="2071" priority="471" operator="equal">
      <formula>"HIDE-NO VAR"</formula>
    </cfRule>
  </conditionalFormatting>
  <conditionalFormatting sqref="K77">
    <cfRule type="cellIs" dxfId="2070" priority="470" operator="equal">
      <formula>"NO VAR"</formula>
    </cfRule>
  </conditionalFormatting>
  <conditionalFormatting sqref="K77">
    <cfRule type="cellIs" dxfId="2069" priority="469" operator="equal">
      <formula>"NO VAR"</formula>
    </cfRule>
  </conditionalFormatting>
  <conditionalFormatting sqref="K77">
    <cfRule type="cellIs" dxfId="2068" priority="468" operator="equal">
      <formula>"HIDE-NO VAR"</formula>
    </cfRule>
  </conditionalFormatting>
  <conditionalFormatting sqref="K77">
    <cfRule type="cellIs" dxfId="2067" priority="467" operator="equal">
      <formula>"NO VAR"</formula>
    </cfRule>
  </conditionalFormatting>
  <conditionalFormatting sqref="K77">
    <cfRule type="cellIs" dxfId="2066" priority="466" operator="equal">
      <formula>"NO VAR"</formula>
    </cfRule>
  </conditionalFormatting>
  <conditionalFormatting sqref="K77">
    <cfRule type="cellIs" dxfId="2065" priority="465" operator="equal">
      <formula>"HIDE-NO VAR"</formula>
    </cfRule>
  </conditionalFormatting>
  <conditionalFormatting sqref="K77">
    <cfRule type="cellIs" dxfId="2064" priority="464" operator="equal">
      <formula>"NO VAR"</formula>
    </cfRule>
  </conditionalFormatting>
  <conditionalFormatting sqref="K77">
    <cfRule type="cellIs" dxfId="2063" priority="463" operator="equal">
      <formula>"NO VAR"</formula>
    </cfRule>
  </conditionalFormatting>
  <conditionalFormatting sqref="K77">
    <cfRule type="cellIs" dxfId="2062" priority="462" operator="equal">
      <formula>"INCORRECT LINE BEING PICKED UP"</formula>
    </cfRule>
  </conditionalFormatting>
  <conditionalFormatting sqref="J78">
    <cfRule type="cellIs" dxfId="2061" priority="461" operator="equal">
      <formula>"NO VAR"</formula>
    </cfRule>
  </conditionalFormatting>
  <conditionalFormatting sqref="J78">
    <cfRule type="cellIs" dxfId="2060" priority="460" operator="equal">
      <formula>"HIDE-NO VAR"</formula>
    </cfRule>
  </conditionalFormatting>
  <conditionalFormatting sqref="J78">
    <cfRule type="cellIs" dxfId="2059" priority="459" operator="equal">
      <formula>"ERROR "</formula>
    </cfRule>
  </conditionalFormatting>
  <conditionalFormatting sqref="J78">
    <cfRule type="cellIs" dxfId="2058" priority="458" operator="equal">
      <formula>"HIDE-NO VAR"</formula>
    </cfRule>
  </conditionalFormatting>
  <conditionalFormatting sqref="J78">
    <cfRule type="cellIs" dxfId="2057" priority="457" operator="equal">
      <formula>"HIDE-NO VAR"</formula>
    </cfRule>
  </conditionalFormatting>
  <conditionalFormatting sqref="J78">
    <cfRule type="cellIs" dxfId="2056" priority="456" operator="equal">
      <formula>"NO VAR"</formula>
    </cfRule>
  </conditionalFormatting>
  <conditionalFormatting sqref="J78">
    <cfRule type="cellIs" dxfId="2055" priority="455" operator="equal">
      <formula>"HIDE-NO VAR"</formula>
    </cfRule>
  </conditionalFormatting>
  <conditionalFormatting sqref="J78">
    <cfRule type="cellIs" dxfId="2054" priority="454" operator="equal">
      <formula>"NO VAR"</formula>
    </cfRule>
  </conditionalFormatting>
  <conditionalFormatting sqref="J78">
    <cfRule type="cellIs" dxfId="2053" priority="453" operator="equal">
      <formula>"HIDE-NO VAR"</formula>
    </cfRule>
  </conditionalFormatting>
  <conditionalFormatting sqref="J78">
    <cfRule type="cellIs" dxfId="2052" priority="452" operator="equal">
      <formula>"NO VAR"</formula>
    </cfRule>
  </conditionalFormatting>
  <conditionalFormatting sqref="J78">
    <cfRule type="cellIs" dxfId="2051" priority="451" operator="equal">
      <formula>"NO VAR"</formula>
    </cfRule>
  </conditionalFormatting>
  <conditionalFormatting sqref="J78">
    <cfRule type="cellIs" dxfId="2050" priority="450" operator="equal">
      <formula>"HIDE-NO VAR"</formula>
    </cfRule>
  </conditionalFormatting>
  <conditionalFormatting sqref="J78">
    <cfRule type="cellIs" dxfId="2049" priority="449" operator="equal">
      <formula>"NO VAR"</formula>
    </cfRule>
  </conditionalFormatting>
  <conditionalFormatting sqref="J78">
    <cfRule type="cellIs" dxfId="2048" priority="448" operator="equal">
      <formula>"NO VAR"</formula>
    </cfRule>
  </conditionalFormatting>
  <conditionalFormatting sqref="J78">
    <cfRule type="cellIs" dxfId="2047" priority="447" operator="equal">
      <formula>"HIDE-NO VAR"</formula>
    </cfRule>
  </conditionalFormatting>
  <conditionalFormatting sqref="J78">
    <cfRule type="cellIs" dxfId="2046" priority="446" operator="equal">
      <formula>"NO VAR"</formula>
    </cfRule>
  </conditionalFormatting>
  <conditionalFormatting sqref="J78">
    <cfRule type="cellIs" dxfId="2045" priority="445" operator="equal">
      <formula>"NO VAR"</formula>
    </cfRule>
  </conditionalFormatting>
  <conditionalFormatting sqref="J78">
    <cfRule type="cellIs" dxfId="2044" priority="444" operator="equal">
      <formula>"HIDE-NO VAR"</formula>
    </cfRule>
  </conditionalFormatting>
  <conditionalFormatting sqref="J78">
    <cfRule type="cellIs" dxfId="2043" priority="443" operator="equal">
      <formula>"NO VAR"</formula>
    </cfRule>
  </conditionalFormatting>
  <conditionalFormatting sqref="J78">
    <cfRule type="cellIs" dxfId="2042" priority="442" operator="equal">
      <formula>"NO VAR"</formula>
    </cfRule>
  </conditionalFormatting>
  <conditionalFormatting sqref="J78">
    <cfRule type="cellIs" dxfId="2041" priority="441" operator="equal">
      <formula>"HIDE-NO VAR"</formula>
    </cfRule>
  </conditionalFormatting>
  <conditionalFormatting sqref="J78">
    <cfRule type="cellIs" dxfId="2040" priority="440" operator="equal">
      <formula>"NO VAR"</formula>
    </cfRule>
  </conditionalFormatting>
  <conditionalFormatting sqref="J78">
    <cfRule type="cellIs" dxfId="2039" priority="439" operator="equal">
      <formula>"NO VAR"</formula>
    </cfRule>
  </conditionalFormatting>
  <conditionalFormatting sqref="J78">
    <cfRule type="cellIs" dxfId="2038" priority="438" operator="equal">
      <formula>"HIDE-NO VAR"</formula>
    </cfRule>
  </conditionalFormatting>
  <conditionalFormatting sqref="J78">
    <cfRule type="cellIs" dxfId="2037" priority="437" operator="equal">
      <formula>"NO VAR"</formula>
    </cfRule>
  </conditionalFormatting>
  <conditionalFormatting sqref="J78">
    <cfRule type="cellIs" dxfId="2036" priority="436" operator="equal">
      <formula>"NO VAR"</formula>
    </cfRule>
  </conditionalFormatting>
  <conditionalFormatting sqref="J78">
    <cfRule type="cellIs" dxfId="2035" priority="435" operator="equal">
      <formula>"HIDE-NO VAR"</formula>
    </cfRule>
  </conditionalFormatting>
  <conditionalFormatting sqref="J78">
    <cfRule type="cellIs" dxfId="2034" priority="434" operator="equal">
      <formula>"NO VAR"</formula>
    </cfRule>
  </conditionalFormatting>
  <conditionalFormatting sqref="J78">
    <cfRule type="cellIs" dxfId="2033" priority="433" operator="equal">
      <formula>"NO VAR"</formula>
    </cfRule>
  </conditionalFormatting>
  <conditionalFormatting sqref="J78">
    <cfRule type="cellIs" dxfId="2032" priority="432" operator="equal">
      <formula>"HIDE-NO VAR"</formula>
    </cfRule>
  </conditionalFormatting>
  <conditionalFormatting sqref="J78">
    <cfRule type="cellIs" dxfId="2031" priority="431" operator="equal">
      <formula>"NO VAR"</formula>
    </cfRule>
  </conditionalFormatting>
  <conditionalFormatting sqref="J78">
    <cfRule type="cellIs" dxfId="2030" priority="430" operator="equal">
      <formula>"NO VAR"</formula>
    </cfRule>
  </conditionalFormatting>
  <conditionalFormatting sqref="K78">
    <cfRule type="cellIs" dxfId="2029" priority="429" operator="equal">
      <formula>"NO VAR"</formula>
    </cfRule>
  </conditionalFormatting>
  <conditionalFormatting sqref="K78">
    <cfRule type="cellIs" dxfId="2028" priority="428" operator="equal">
      <formula>"HIDE-NO VAR"</formula>
    </cfRule>
  </conditionalFormatting>
  <conditionalFormatting sqref="K78">
    <cfRule type="cellIs" dxfId="2027" priority="427" operator="equal">
      <formula>"ERROR "</formula>
    </cfRule>
  </conditionalFormatting>
  <conditionalFormatting sqref="K78">
    <cfRule type="cellIs" dxfId="2026" priority="426" operator="equal">
      <formula>"HIDE-NO VAR"</formula>
    </cfRule>
  </conditionalFormatting>
  <conditionalFormatting sqref="K78">
    <cfRule type="cellIs" dxfId="2025" priority="425" operator="equal">
      <formula>"HIDE-NO VAR"</formula>
    </cfRule>
  </conditionalFormatting>
  <conditionalFormatting sqref="K78">
    <cfRule type="cellIs" dxfId="2024" priority="424" operator="equal">
      <formula>"NO VAR"</formula>
    </cfRule>
  </conditionalFormatting>
  <conditionalFormatting sqref="K78">
    <cfRule type="cellIs" dxfId="2023" priority="423" operator="equal">
      <formula>"HIDE-NO VAR"</formula>
    </cfRule>
  </conditionalFormatting>
  <conditionalFormatting sqref="K78">
    <cfRule type="cellIs" dxfId="2022" priority="422" operator="equal">
      <formula>"NO VAR"</formula>
    </cfRule>
  </conditionalFormatting>
  <conditionalFormatting sqref="K78">
    <cfRule type="cellIs" dxfId="2021" priority="421" operator="equal">
      <formula>"HIDE-NO VAR"</formula>
    </cfRule>
  </conditionalFormatting>
  <conditionalFormatting sqref="K78">
    <cfRule type="cellIs" dxfId="2020" priority="420" operator="equal">
      <formula>"NO VAR"</formula>
    </cfRule>
  </conditionalFormatting>
  <conditionalFormatting sqref="K78">
    <cfRule type="cellIs" dxfId="2019" priority="419" operator="equal">
      <formula>"NO VAR"</formula>
    </cfRule>
  </conditionalFormatting>
  <conditionalFormatting sqref="K78">
    <cfRule type="cellIs" dxfId="2018" priority="418" operator="equal">
      <formula>"HIDE-NO VAR"</formula>
    </cfRule>
  </conditionalFormatting>
  <conditionalFormatting sqref="K78">
    <cfRule type="cellIs" dxfId="2017" priority="417" operator="equal">
      <formula>"NO VAR"</formula>
    </cfRule>
  </conditionalFormatting>
  <conditionalFormatting sqref="K78">
    <cfRule type="cellIs" dxfId="2016" priority="416" operator="equal">
      <formula>"NO VAR"</formula>
    </cfRule>
  </conditionalFormatting>
  <conditionalFormatting sqref="K78">
    <cfRule type="cellIs" dxfId="2015" priority="415" operator="equal">
      <formula>"HIDE-NO VAR"</formula>
    </cfRule>
  </conditionalFormatting>
  <conditionalFormatting sqref="K78">
    <cfRule type="cellIs" dxfId="2014" priority="414" operator="equal">
      <formula>"NO VAR"</formula>
    </cfRule>
  </conditionalFormatting>
  <conditionalFormatting sqref="K78">
    <cfRule type="cellIs" dxfId="2013" priority="413" operator="equal">
      <formula>"NO VAR"</formula>
    </cfRule>
  </conditionalFormatting>
  <conditionalFormatting sqref="K78">
    <cfRule type="cellIs" dxfId="2012" priority="412" operator="equal">
      <formula>"HIDE-NO VAR"</formula>
    </cfRule>
  </conditionalFormatting>
  <conditionalFormatting sqref="K78">
    <cfRule type="cellIs" dxfId="2011" priority="411" operator="equal">
      <formula>"NO VAR"</formula>
    </cfRule>
  </conditionalFormatting>
  <conditionalFormatting sqref="K78">
    <cfRule type="cellIs" dxfId="2010" priority="410" operator="equal">
      <formula>"NO VAR"</formula>
    </cfRule>
  </conditionalFormatting>
  <conditionalFormatting sqref="K78">
    <cfRule type="cellIs" dxfId="2009" priority="409" operator="equal">
      <formula>"HIDE-NO VAR"</formula>
    </cfRule>
  </conditionalFormatting>
  <conditionalFormatting sqref="K78">
    <cfRule type="cellIs" dxfId="2008" priority="408" operator="equal">
      <formula>"NO VAR"</formula>
    </cfRule>
  </conditionalFormatting>
  <conditionalFormatting sqref="K78">
    <cfRule type="cellIs" dxfId="2007" priority="407" operator="equal">
      <formula>"NO VAR"</formula>
    </cfRule>
  </conditionalFormatting>
  <conditionalFormatting sqref="K78">
    <cfRule type="cellIs" dxfId="2006" priority="406" operator="equal">
      <formula>"HIDE-NO VAR"</formula>
    </cfRule>
  </conditionalFormatting>
  <conditionalFormatting sqref="K78">
    <cfRule type="cellIs" dxfId="2005" priority="405" operator="equal">
      <formula>"NO VAR"</formula>
    </cfRule>
  </conditionalFormatting>
  <conditionalFormatting sqref="K78">
    <cfRule type="cellIs" dxfId="2004" priority="404" operator="equal">
      <formula>"NO VAR"</formula>
    </cfRule>
  </conditionalFormatting>
  <conditionalFormatting sqref="K78">
    <cfRule type="cellIs" dxfId="2003" priority="403" operator="equal">
      <formula>"HIDE-NO VAR"</formula>
    </cfRule>
  </conditionalFormatting>
  <conditionalFormatting sqref="K78">
    <cfRule type="cellIs" dxfId="2002" priority="402" operator="equal">
      <formula>"NO VAR"</formula>
    </cfRule>
  </conditionalFormatting>
  <conditionalFormatting sqref="K78">
    <cfRule type="cellIs" dxfId="2001" priority="401" operator="equal">
      <formula>"NO VAR"</formula>
    </cfRule>
  </conditionalFormatting>
  <conditionalFormatting sqref="K78">
    <cfRule type="cellIs" dxfId="2000" priority="400" operator="equal">
      <formula>"HIDE-NO VAR"</formula>
    </cfRule>
  </conditionalFormatting>
  <conditionalFormatting sqref="K78">
    <cfRule type="cellIs" dxfId="1999" priority="399" operator="equal">
      <formula>"NO VAR"</formula>
    </cfRule>
  </conditionalFormatting>
  <conditionalFormatting sqref="K78">
    <cfRule type="cellIs" dxfId="1998" priority="398" operator="equal">
      <formula>"NO VAR"</formula>
    </cfRule>
  </conditionalFormatting>
  <conditionalFormatting sqref="K78">
    <cfRule type="cellIs" dxfId="1997" priority="397" operator="equal">
      <formula>"HIDE-NO VAR"</formula>
    </cfRule>
  </conditionalFormatting>
  <conditionalFormatting sqref="K78">
    <cfRule type="cellIs" dxfId="1996" priority="396" operator="equal">
      <formula>"NO VAR"</formula>
    </cfRule>
  </conditionalFormatting>
  <conditionalFormatting sqref="K78">
    <cfRule type="cellIs" dxfId="1995" priority="395" operator="equal">
      <formula>"NO VAR"</formula>
    </cfRule>
  </conditionalFormatting>
  <conditionalFormatting sqref="K78">
    <cfRule type="cellIs" dxfId="1994" priority="394" operator="equal">
      <formula>"HIDE-NO VAR"</formula>
    </cfRule>
  </conditionalFormatting>
  <conditionalFormatting sqref="K78">
    <cfRule type="cellIs" dxfId="1993" priority="393" operator="equal">
      <formula>"NO VAR"</formula>
    </cfRule>
  </conditionalFormatting>
  <conditionalFormatting sqref="K78">
    <cfRule type="cellIs" dxfId="1992" priority="392" operator="equal">
      <formula>"NO VAR"</formula>
    </cfRule>
  </conditionalFormatting>
  <conditionalFormatting sqref="K78">
    <cfRule type="cellIs" dxfId="1991" priority="391" operator="equal">
      <formula>"HIDE-NO VAR"</formula>
    </cfRule>
  </conditionalFormatting>
  <conditionalFormatting sqref="K78">
    <cfRule type="cellIs" dxfId="1990" priority="390" operator="equal">
      <formula>"NO VAR"</formula>
    </cfRule>
  </conditionalFormatting>
  <conditionalFormatting sqref="K78">
    <cfRule type="cellIs" dxfId="1989" priority="389" operator="equal">
      <formula>"NO VAR"</formula>
    </cfRule>
  </conditionalFormatting>
  <conditionalFormatting sqref="K78">
    <cfRule type="cellIs" dxfId="1988" priority="388" operator="equal">
      <formula>"INCORRECT LINE BEING PICKED UP"</formula>
    </cfRule>
  </conditionalFormatting>
  <conditionalFormatting sqref="J79 J81">
    <cfRule type="cellIs" dxfId="1987" priority="387" operator="equal">
      <formula>"NO VAR"</formula>
    </cfRule>
  </conditionalFormatting>
  <conditionalFormatting sqref="J79 J81">
    <cfRule type="cellIs" dxfId="1986" priority="386" operator="equal">
      <formula>"HIDE-NO VAR"</formula>
    </cfRule>
  </conditionalFormatting>
  <conditionalFormatting sqref="J79 J81">
    <cfRule type="cellIs" dxfId="1985" priority="385" operator="equal">
      <formula>"ERROR "</formula>
    </cfRule>
  </conditionalFormatting>
  <conditionalFormatting sqref="J79 J81">
    <cfRule type="cellIs" dxfId="1984" priority="384" operator="equal">
      <formula>"HIDE-NO VAR"</formula>
    </cfRule>
  </conditionalFormatting>
  <conditionalFormatting sqref="J79 J81">
    <cfRule type="cellIs" dxfId="1983" priority="383" operator="equal">
      <formula>"HIDE-NO VAR"</formula>
    </cfRule>
  </conditionalFormatting>
  <conditionalFormatting sqref="J79 J81">
    <cfRule type="cellIs" dxfId="1982" priority="382" operator="equal">
      <formula>"NO VAR"</formula>
    </cfRule>
  </conditionalFormatting>
  <conditionalFormatting sqref="J79 J81">
    <cfRule type="cellIs" dxfId="1981" priority="381" operator="equal">
      <formula>"HIDE-NO VAR"</formula>
    </cfRule>
  </conditionalFormatting>
  <conditionalFormatting sqref="J79 J81">
    <cfRule type="cellIs" dxfId="1980" priority="380" operator="equal">
      <formula>"NO VAR"</formula>
    </cfRule>
  </conditionalFormatting>
  <conditionalFormatting sqref="J79 J81">
    <cfRule type="cellIs" dxfId="1979" priority="379" operator="equal">
      <formula>"HIDE-NO VAR"</formula>
    </cfRule>
  </conditionalFormatting>
  <conditionalFormatting sqref="J79 J81">
    <cfRule type="cellIs" dxfId="1978" priority="378" operator="equal">
      <formula>"NO VAR"</formula>
    </cfRule>
  </conditionalFormatting>
  <conditionalFormatting sqref="J79 J81">
    <cfRule type="cellIs" dxfId="1977" priority="377" operator="equal">
      <formula>"NO VAR"</formula>
    </cfRule>
  </conditionalFormatting>
  <conditionalFormatting sqref="J79 J81">
    <cfRule type="cellIs" dxfId="1976" priority="376" operator="equal">
      <formula>"HIDE-NO VAR"</formula>
    </cfRule>
  </conditionalFormatting>
  <conditionalFormatting sqref="J79 J81">
    <cfRule type="cellIs" dxfId="1975" priority="375" operator="equal">
      <formula>"NO VAR"</formula>
    </cfRule>
  </conditionalFormatting>
  <conditionalFormatting sqref="J79 J81">
    <cfRule type="cellIs" dxfId="1974" priority="374" operator="equal">
      <formula>"NO VAR"</formula>
    </cfRule>
  </conditionalFormatting>
  <conditionalFormatting sqref="J79 J81">
    <cfRule type="cellIs" dxfId="1973" priority="373" operator="equal">
      <formula>"HIDE-NO VAR"</formula>
    </cfRule>
  </conditionalFormatting>
  <conditionalFormatting sqref="J79 J81">
    <cfRule type="cellIs" dxfId="1972" priority="372" operator="equal">
      <formula>"NO VAR"</formula>
    </cfRule>
  </conditionalFormatting>
  <conditionalFormatting sqref="J79 J81">
    <cfRule type="cellIs" dxfId="1971" priority="371" operator="equal">
      <formula>"NO VAR"</formula>
    </cfRule>
  </conditionalFormatting>
  <conditionalFormatting sqref="J79 J81">
    <cfRule type="cellIs" dxfId="1970" priority="370" operator="equal">
      <formula>"HIDE-NO VAR"</formula>
    </cfRule>
  </conditionalFormatting>
  <conditionalFormatting sqref="J79 J81">
    <cfRule type="cellIs" dxfId="1969" priority="369" operator="equal">
      <formula>"NO VAR"</formula>
    </cfRule>
  </conditionalFormatting>
  <conditionalFormatting sqref="J79 J81">
    <cfRule type="cellIs" dxfId="1968" priority="368" operator="equal">
      <formula>"NO VAR"</formula>
    </cfRule>
  </conditionalFormatting>
  <conditionalFormatting sqref="J79 J81">
    <cfRule type="cellIs" dxfId="1967" priority="367" operator="equal">
      <formula>"HIDE-NO VAR"</formula>
    </cfRule>
  </conditionalFormatting>
  <conditionalFormatting sqref="J79 J81">
    <cfRule type="cellIs" dxfId="1966" priority="366" operator="equal">
      <formula>"NO VAR"</formula>
    </cfRule>
  </conditionalFormatting>
  <conditionalFormatting sqref="J79 J81">
    <cfRule type="cellIs" dxfId="1965" priority="365" operator="equal">
      <formula>"NO VAR"</formula>
    </cfRule>
  </conditionalFormatting>
  <conditionalFormatting sqref="J79 J81">
    <cfRule type="cellIs" dxfId="1964" priority="364" operator="equal">
      <formula>"HIDE-NO VAR"</formula>
    </cfRule>
  </conditionalFormatting>
  <conditionalFormatting sqref="J79 J81">
    <cfRule type="cellIs" dxfId="1963" priority="363" operator="equal">
      <formula>"NO VAR"</formula>
    </cfRule>
  </conditionalFormatting>
  <conditionalFormatting sqref="J79 J81">
    <cfRule type="cellIs" dxfId="1962" priority="362" operator="equal">
      <formula>"NO VAR"</formula>
    </cfRule>
  </conditionalFormatting>
  <conditionalFormatting sqref="J79 J81">
    <cfRule type="cellIs" dxfId="1961" priority="361" operator="equal">
      <formula>"HIDE-NO VAR"</formula>
    </cfRule>
  </conditionalFormatting>
  <conditionalFormatting sqref="J79 J81">
    <cfRule type="cellIs" dxfId="1960" priority="360" operator="equal">
      <formula>"NO VAR"</formula>
    </cfRule>
  </conditionalFormatting>
  <conditionalFormatting sqref="J79 J81">
    <cfRule type="cellIs" dxfId="1959" priority="359" operator="equal">
      <formula>"NO VAR"</formula>
    </cfRule>
  </conditionalFormatting>
  <conditionalFormatting sqref="J79 J81">
    <cfRule type="cellIs" dxfId="1958" priority="358" operator="equal">
      <formula>"HIDE-NO VAR"</formula>
    </cfRule>
  </conditionalFormatting>
  <conditionalFormatting sqref="J79 J81">
    <cfRule type="cellIs" dxfId="1957" priority="357" operator="equal">
      <formula>"NO VAR"</formula>
    </cfRule>
  </conditionalFormatting>
  <conditionalFormatting sqref="J79 J81">
    <cfRule type="cellIs" dxfId="1956" priority="356" operator="equal">
      <formula>"NO VAR"</formula>
    </cfRule>
  </conditionalFormatting>
  <conditionalFormatting sqref="K79 K81">
    <cfRule type="cellIs" dxfId="1955" priority="355" operator="equal">
      <formula>"NO VAR"</formula>
    </cfRule>
  </conditionalFormatting>
  <conditionalFormatting sqref="K79 K81">
    <cfRule type="cellIs" dxfId="1954" priority="354" operator="equal">
      <formula>"HIDE-NO VAR"</formula>
    </cfRule>
  </conditionalFormatting>
  <conditionalFormatting sqref="K79 K81">
    <cfRule type="cellIs" dxfId="1953" priority="353" operator="equal">
      <formula>"ERROR "</formula>
    </cfRule>
  </conditionalFormatting>
  <conditionalFormatting sqref="K79 K81">
    <cfRule type="cellIs" dxfId="1952" priority="352" operator="equal">
      <formula>"HIDE-NO VAR"</formula>
    </cfRule>
  </conditionalFormatting>
  <conditionalFormatting sqref="K79 K81">
    <cfRule type="cellIs" dxfId="1951" priority="351" operator="equal">
      <formula>"HIDE-NO VAR"</formula>
    </cfRule>
  </conditionalFormatting>
  <conditionalFormatting sqref="K79 K81">
    <cfRule type="cellIs" dxfId="1950" priority="350" operator="equal">
      <formula>"NO VAR"</formula>
    </cfRule>
  </conditionalFormatting>
  <conditionalFormatting sqref="K79 K81">
    <cfRule type="cellIs" dxfId="1949" priority="349" operator="equal">
      <formula>"HIDE-NO VAR"</formula>
    </cfRule>
  </conditionalFormatting>
  <conditionalFormatting sqref="K79 K81">
    <cfRule type="cellIs" dxfId="1948" priority="348" operator="equal">
      <formula>"NO VAR"</formula>
    </cfRule>
  </conditionalFormatting>
  <conditionalFormatting sqref="K79 K81">
    <cfRule type="cellIs" dxfId="1947" priority="347" operator="equal">
      <formula>"HIDE-NO VAR"</formula>
    </cfRule>
  </conditionalFormatting>
  <conditionalFormatting sqref="K79 K81">
    <cfRule type="cellIs" dxfId="1946" priority="346" operator="equal">
      <formula>"NO VAR"</formula>
    </cfRule>
  </conditionalFormatting>
  <conditionalFormatting sqref="K79 K81">
    <cfRule type="cellIs" dxfId="1945" priority="345" operator="equal">
      <formula>"NO VAR"</formula>
    </cfRule>
  </conditionalFormatting>
  <conditionalFormatting sqref="K79 K81">
    <cfRule type="cellIs" dxfId="1944" priority="344" operator="equal">
      <formula>"HIDE-NO VAR"</formula>
    </cfRule>
  </conditionalFormatting>
  <conditionalFormatting sqref="K79 K81">
    <cfRule type="cellIs" dxfId="1943" priority="343" operator="equal">
      <formula>"NO VAR"</formula>
    </cfRule>
  </conditionalFormatting>
  <conditionalFormatting sqref="K79 K81">
    <cfRule type="cellIs" dxfId="1942" priority="342" operator="equal">
      <formula>"NO VAR"</formula>
    </cfRule>
  </conditionalFormatting>
  <conditionalFormatting sqref="K79 K81">
    <cfRule type="cellIs" dxfId="1941" priority="341" operator="equal">
      <formula>"HIDE-NO VAR"</formula>
    </cfRule>
  </conditionalFormatting>
  <conditionalFormatting sqref="K79 K81">
    <cfRule type="cellIs" dxfId="1940" priority="340" operator="equal">
      <formula>"NO VAR"</formula>
    </cfRule>
  </conditionalFormatting>
  <conditionalFormatting sqref="K79 K81">
    <cfRule type="cellIs" dxfId="1939" priority="339" operator="equal">
      <formula>"NO VAR"</formula>
    </cfRule>
  </conditionalFormatting>
  <conditionalFormatting sqref="K79 K81">
    <cfRule type="cellIs" dxfId="1938" priority="338" operator="equal">
      <formula>"HIDE-NO VAR"</formula>
    </cfRule>
  </conditionalFormatting>
  <conditionalFormatting sqref="K79 K81">
    <cfRule type="cellIs" dxfId="1937" priority="337" operator="equal">
      <formula>"NO VAR"</formula>
    </cfRule>
  </conditionalFormatting>
  <conditionalFormatting sqref="K79 K81">
    <cfRule type="cellIs" dxfId="1936" priority="336" operator="equal">
      <formula>"NO VAR"</formula>
    </cfRule>
  </conditionalFormatting>
  <conditionalFormatting sqref="K79 K81">
    <cfRule type="cellIs" dxfId="1935" priority="335" operator="equal">
      <formula>"HIDE-NO VAR"</formula>
    </cfRule>
  </conditionalFormatting>
  <conditionalFormatting sqref="K79 K81">
    <cfRule type="cellIs" dxfId="1934" priority="334" operator="equal">
      <formula>"NO VAR"</formula>
    </cfRule>
  </conditionalFormatting>
  <conditionalFormatting sqref="K79 K81">
    <cfRule type="cellIs" dxfId="1933" priority="333" operator="equal">
      <formula>"NO VAR"</formula>
    </cfRule>
  </conditionalFormatting>
  <conditionalFormatting sqref="K79 K81">
    <cfRule type="cellIs" dxfId="1932" priority="332" operator="equal">
      <formula>"HIDE-NO VAR"</formula>
    </cfRule>
  </conditionalFormatting>
  <conditionalFormatting sqref="K79 K81">
    <cfRule type="cellIs" dxfId="1931" priority="331" operator="equal">
      <formula>"NO VAR"</formula>
    </cfRule>
  </conditionalFormatting>
  <conditionalFormatting sqref="K79 K81">
    <cfRule type="cellIs" dxfId="1930" priority="330" operator="equal">
      <formula>"NO VAR"</formula>
    </cfRule>
  </conditionalFormatting>
  <conditionalFormatting sqref="K79 K81">
    <cfRule type="cellIs" dxfId="1929" priority="329" operator="equal">
      <formula>"HIDE-NO VAR"</formula>
    </cfRule>
  </conditionalFormatting>
  <conditionalFormatting sqref="K79 K81">
    <cfRule type="cellIs" dxfId="1928" priority="328" operator="equal">
      <formula>"NO VAR"</formula>
    </cfRule>
  </conditionalFormatting>
  <conditionalFormatting sqref="K79 K81">
    <cfRule type="cellIs" dxfId="1927" priority="327" operator="equal">
      <formula>"NO VAR"</formula>
    </cfRule>
  </conditionalFormatting>
  <conditionalFormatting sqref="K79 K81">
    <cfRule type="cellIs" dxfId="1926" priority="326" operator="equal">
      <formula>"HIDE-NO VAR"</formula>
    </cfRule>
  </conditionalFormatting>
  <conditionalFormatting sqref="K79 K81">
    <cfRule type="cellIs" dxfId="1925" priority="325" operator="equal">
      <formula>"NO VAR"</formula>
    </cfRule>
  </conditionalFormatting>
  <conditionalFormatting sqref="K79 K81">
    <cfRule type="cellIs" dxfId="1924" priority="324" operator="equal">
      <formula>"NO VAR"</formula>
    </cfRule>
  </conditionalFormatting>
  <conditionalFormatting sqref="K79 K81">
    <cfRule type="cellIs" dxfId="1923" priority="323" operator="equal">
      <formula>"HIDE-NO VAR"</formula>
    </cfRule>
  </conditionalFormatting>
  <conditionalFormatting sqref="K79 K81">
    <cfRule type="cellIs" dxfId="1922" priority="322" operator="equal">
      <formula>"NO VAR"</formula>
    </cfRule>
  </conditionalFormatting>
  <conditionalFormatting sqref="K79 K81">
    <cfRule type="cellIs" dxfId="1921" priority="321" operator="equal">
      <formula>"NO VAR"</formula>
    </cfRule>
  </conditionalFormatting>
  <conditionalFormatting sqref="K79 K81">
    <cfRule type="cellIs" dxfId="1920" priority="320" operator="equal">
      <formula>"HIDE-NO VAR"</formula>
    </cfRule>
  </conditionalFormatting>
  <conditionalFormatting sqref="K79 K81">
    <cfRule type="cellIs" dxfId="1919" priority="319" operator="equal">
      <formula>"NO VAR"</formula>
    </cfRule>
  </conditionalFormatting>
  <conditionalFormatting sqref="K79 K81">
    <cfRule type="cellIs" dxfId="1918" priority="318" operator="equal">
      <formula>"NO VAR"</formula>
    </cfRule>
  </conditionalFormatting>
  <conditionalFormatting sqref="K79 K81">
    <cfRule type="cellIs" dxfId="1917" priority="317" operator="equal">
      <formula>"HIDE-NO VAR"</formula>
    </cfRule>
  </conditionalFormatting>
  <conditionalFormatting sqref="K79 K81">
    <cfRule type="cellIs" dxfId="1916" priority="316" operator="equal">
      <formula>"NO VAR"</formula>
    </cfRule>
  </conditionalFormatting>
  <conditionalFormatting sqref="K79 K81">
    <cfRule type="cellIs" dxfId="1915" priority="315" operator="equal">
      <formula>"NO VAR"</formula>
    </cfRule>
  </conditionalFormatting>
  <conditionalFormatting sqref="K79 K81">
    <cfRule type="cellIs" dxfId="1914" priority="314" operator="equal">
      <formula>"INCORRECT LINE BEING PICKED UP"</formula>
    </cfRule>
  </conditionalFormatting>
  <conditionalFormatting sqref="J80">
    <cfRule type="cellIs" dxfId="1913" priority="313" operator="equal">
      <formula>"NO VAR"</formula>
    </cfRule>
  </conditionalFormatting>
  <conditionalFormatting sqref="J80">
    <cfRule type="cellIs" dxfId="1912" priority="312" operator="equal">
      <formula>"HIDE-NO VAR"</formula>
    </cfRule>
  </conditionalFormatting>
  <conditionalFormatting sqref="J80">
    <cfRule type="cellIs" dxfId="1911" priority="311" operator="equal">
      <formula>"ERROR "</formula>
    </cfRule>
  </conditionalFormatting>
  <conditionalFormatting sqref="J80">
    <cfRule type="cellIs" dxfId="1910" priority="310" operator="equal">
      <formula>"HIDE-NO VAR"</formula>
    </cfRule>
  </conditionalFormatting>
  <conditionalFormatting sqref="J80">
    <cfRule type="cellIs" dxfId="1909" priority="309" operator="equal">
      <formula>"HIDE-NO VAR"</formula>
    </cfRule>
  </conditionalFormatting>
  <conditionalFormatting sqref="J80">
    <cfRule type="cellIs" dxfId="1908" priority="308" operator="equal">
      <formula>"NO VAR"</formula>
    </cfRule>
  </conditionalFormatting>
  <conditionalFormatting sqref="J80">
    <cfRule type="cellIs" dxfId="1907" priority="307" operator="equal">
      <formula>"HIDE-NO VAR"</formula>
    </cfRule>
  </conditionalFormatting>
  <conditionalFormatting sqref="J80">
    <cfRule type="cellIs" dxfId="1906" priority="306" operator="equal">
      <formula>"NO VAR"</formula>
    </cfRule>
  </conditionalFormatting>
  <conditionalFormatting sqref="J80">
    <cfRule type="cellIs" dxfId="1905" priority="305" operator="equal">
      <formula>"HIDE-NO VAR"</formula>
    </cfRule>
  </conditionalFormatting>
  <conditionalFormatting sqref="J80">
    <cfRule type="cellIs" dxfId="1904" priority="304" operator="equal">
      <formula>"NO VAR"</formula>
    </cfRule>
  </conditionalFormatting>
  <conditionalFormatting sqref="J80">
    <cfRule type="cellIs" dxfId="1903" priority="303" operator="equal">
      <formula>"NO VAR"</formula>
    </cfRule>
  </conditionalFormatting>
  <conditionalFormatting sqref="J80">
    <cfRule type="cellIs" dxfId="1902" priority="302" operator="equal">
      <formula>"HIDE-NO VAR"</formula>
    </cfRule>
  </conditionalFormatting>
  <conditionalFormatting sqref="J80">
    <cfRule type="cellIs" dxfId="1901" priority="301" operator="equal">
      <formula>"NO VAR"</formula>
    </cfRule>
  </conditionalFormatting>
  <conditionalFormatting sqref="J80">
    <cfRule type="cellIs" dxfId="1900" priority="300" operator="equal">
      <formula>"NO VAR"</formula>
    </cfRule>
  </conditionalFormatting>
  <conditionalFormatting sqref="J80">
    <cfRule type="cellIs" dxfId="1899" priority="299" operator="equal">
      <formula>"HIDE-NO VAR"</formula>
    </cfRule>
  </conditionalFormatting>
  <conditionalFormatting sqref="J80">
    <cfRule type="cellIs" dxfId="1898" priority="298" operator="equal">
      <formula>"NO VAR"</formula>
    </cfRule>
  </conditionalFormatting>
  <conditionalFormatting sqref="J80">
    <cfRule type="cellIs" dxfId="1897" priority="297" operator="equal">
      <formula>"NO VAR"</formula>
    </cfRule>
  </conditionalFormatting>
  <conditionalFormatting sqref="J80">
    <cfRule type="cellIs" dxfId="1896" priority="296" operator="equal">
      <formula>"HIDE-NO VAR"</formula>
    </cfRule>
  </conditionalFormatting>
  <conditionalFormatting sqref="J80">
    <cfRule type="cellIs" dxfId="1895" priority="295" operator="equal">
      <formula>"NO VAR"</formula>
    </cfRule>
  </conditionalFormatting>
  <conditionalFormatting sqref="J80">
    <cfRule type="cellIs" dxfId="1894" priority="294" operator="equal">
      <formula>"NO VAR"</formula>
    </cfRule>
  </conditionalFormatting>
  <conditionalFormatting sqref="J80">
    <cfRule type="cellIs" dxfId="1893" priority="293" operator="equal">
      <formula>"HIDE-NO VAR"</formula>
    </cfRule>
  </conditionalFormatting>
  <conditionalFormatting sqref="J80">
    <cfRule type="cellIs" dxfId="1892" priority="292" operator="equal">
      <formula>"NO VAR"</formula>
    </cfRule>
  </conditionalFormatting>
  <conditionalFormatting sqref="J80">
    <cfRule type="cellIs" dxfId="1891" priority="291" operator="equal">
      <formula>"NO VAR"</formula>
    </cfRule>
  </conditionalFormatting>
  <conditionalFormatting sqref="J80">
    <cfRule type="cellIs" dxfId="1890" priority="290" operator="equal">
      <formula>"HIDE-NO VAR"</formula>
    </cfRule>
  </conditionalFormatting>
  <conditionalFormatting sqref="J80">
    <cfRule type="cellIs" dxfId="1889" priority="289" operator="equal">
      <formula>"NO VAR"</formula>
    </cfRule>
  </conditionalFormatting>
  <conditionalFormatting sqref="J80">
    <cfRule type="cellIs" dxfId="1888" priority="288" operator="equal">
      <formula>"NO VAR"</formula>
    </cfRule>
  </conditionalFormatting>
  <conditionalFormatting sqref="J80">
    <cfRule type="cellIs" dxfId="1887" priority="287" operator="equal">
      <formula>"HIDE-NO VAR"</formula>
    </cfRule>
  </conditionalFormatting>
  <conditionalFormatting sqref="J80">
    <cfRule type="cellIs" dxfId="1886" priority="286" operator="equal">
      <formula>"NO VAR"</formula>
    </cfRule>
  </conditionalFormatting>
  <conditionalFormatting sqref="J80">
    <cfRule type="cellIs" dxfId="1885" priority="285" operator="equal">
      <formula>"NO VAR"</formula>
    </cfRule>
  </conditionalFormatting>
  <conditionalFormatting sqref="J80">
    <cfRule type="cellIs" dxfId="1884" priority="284" operator="equal">
      <formula>"HIDE-NO VAR"</formula>
    </cfRule>
  </conditionalFormatting>
  <conditionalFormatting sqref="J80">
    <cfRule type="cellIs" dxfId="1883" priority="283" operator="equal">
      <formula>"NO VAR"</formula>
    </cfRule>
  </conditionalFormatting>
  <conditionalFormatting sqref="J80">
    <cfRule type="cellIs" dxfId="1882" priority="282" operator="equal">
      <formula>"NO VAR"</formula>
    </cfRule>
  </conditionalFormatting>
  <conditionalFormatting sqref="K80">
    <cfRule type="cellIs" dxfId="1881" priority="281" operator="equal">
      <formula>"NO VAR"</formula>
    </cfRule>
  </conditionalFormatting>
  <conditionalFormatting sqref="K80">
    <cfRule type="cellIs" dxfId="1880" priority="280" operator="equal">
      <formula>"HIDE-NO VAR"</formula>
    </cfRule>
  </conditionalFormatting>
  <conditionalFormatting sqref="K80">
    <cfRule type="cellIs" dxfId="1879" priority="279" operator="equal">
      <formula>"ERROR "</formula>
    </cfRule>
  </conditionalFormatting>
  <conditionalFormatting sqref="K80">
    <cfRule type="cellIs" dxfId="1878" priority="278" operator="equal">
      <formula>"HIDE-NO VAR"</formula>
    </cfRule>
  </conditionalFormatting>
  <conditionalFormatting sqref="K80">
    <cfRule type="cellIs" dxfId="1877" priority="277" operator="equal">
      <formula>"HIDE-NO VAR"</formula>
    </cfRule>
  </conditionalFormatting>
  <conditionalFormatting sqref="K80">
    <cfRule type="cellIs" dxfId="1876" priority="276" operator="equal">
      <formula>"NO VAR"</formula>
    </cfRule>
  </conditionalFormatting>
  <conditionalFormatting sqref="K80">
    <cfRule type="cellIs" dxfId="1875" priority="275" operator="equal">
      <formula>"HIDE-NO VAR"</formula>
    </cfRule>
  </conditionalFormatting>
  <conditionalFormatting sqref="K80">
    <cfRule type="cellIs" dxfId="1874" priority="274" operator="equal">
      <formula>"NO VAR"</formula>
    </cfRule>
  </conditionalFormatting>
  <conditionalFormatting sqref="K80">
    <cfRule type="cellIs" dxfId="1873" priority="273" operator="equal">
      <formula>"HIDE-NO VAR"</formula>
    </cfRule>
  </conditionalFormatting>
  <conditionalFormatting sqref="K80">
    <cfRule type="cellIs" dxfId="1872" priority="272" operator="equal">
      <formula>"NO VAR"</formula>
    </cfRule>
  </conditionalFormatting>
  <conditionalFormatting sqref="K80">
    <cfRule type="cellIs" dxfId="1871" priority="271" operator="equal">
      <formula>"NO VAR"</formula>
    </cfRule>
  </conditionalFormatting>
  <conditionalFormatting sqref="K80">
    <cfRule type="cellIs" dxfId="1870" priority="270" operator="equal">
      <formula>"HIDE-NO VAR"</formula>
    </cfRule>
  </conditionalFormatting>
  <conditionalFormatting sqref="K80">
    <cfRule type="cellIs" dxfId="1869" priority="269" operator="equal">
      <formula>"NO VAR"</formula>
    </cfRule>
  </conditionalFormatting>
  <conditionalFormatting sqref="K80">
    <cfRule type="cellIs" dxfId="1868" priority="268" operator="equal">
      <formula>"NO VAR"</formula>
    </cfRule>
  </conditionalFormatting>
  <conditionalFormatting sqref="K80">
    <cfRule type="cellIs" dxfId="1867" priority="267" operator="equal">
      <formula>"HIDE-NO VAR"</formula>
    </cfRule>
  </conditionalFormatting>
  <conditionalFormatting sqref="K80">
    <cfRule type="cellIs" dxfId="1866" priority="266" operator="equal">
      <formula>"NO VAR"</formula>
    </cfRule>
  </conditionalFormatting>
  <conditionalFormatting sqref="K80">
    <cfRule type="cellIs" dxfId="1865" priority="265" operator="equal">
      <formula>"NO VAR"</formula>
    </cfRule>
  </conditionalFormatting>
  <conditionalFormatting sqref="K80">
    <cfRule type="cellIs" dxfId="1864" priority="264" operator="equal">
      <formula>"HIDE-NO VAR"</formula>
    </cfRule>
  </conditionalFormatting>
  <conditionalFormatting sqref="K80">
    <cfRule type="cellIs" dxfId="1863" priority="263" operator="equal">
      <formula>"NO VAR"</formula>
    </cfRule>
  </conditionalFormatting>
  <conditionalFormatting sqref="K80">
    <cfRule type="cellIs" dxfId="1862" priority="262" operator="equal">
      <formula>"NO VAR"</formula>
    </cfRule>
  </conditionalFormatting>
  <conditionalFormatting sqref="K80">
    <cfRule type="cellIs" dxfId="1861" priority="261" operator="equal">
      <formula>"HIDE-NO VAR"</formula>
    </cfRule>
  </conditionalFormatting>
  <conditionalFormatting sqref="K80">
    <cfRule type="cellIs" dxfId="1860" priority="260" operator="equal">
      <formula>"NO VAR"</formula>
    </cfRule>
  </conditionalFormatting>
  <conditionalFormatting sqref="K80">
    <cfRule type="cellIs" dxfId="1859" priority="259" operator="equal">
      <formula>"NO VAR"</formula>
    </cfRule>
  </conditionalFormatting>
  <conditionalFormatting sqref="K80">
    <cfRule type="cellIs" dxfId="1858" priority="258" operator="equal">
      <formula>"HIDE-NO VAR"</formula>
    </cfRule>
  </conditionalFormatting>
  <conditionalFormatting sqref="K80">
    <cfRule type="cellIs" dxfId="1857" priority="257" operator="equal">
      <formula>"NO VAR"</formula>
    </cfRule>
  </conditionalFormatting>
  <conditionalFormatting sqref="K80">
    <cfRule type="cellIs" dxfId="1856" priority="256" operator="equal">
      <formula>"NO VAR"</formula>
    </cfRule>
  </conditionalFormatting>
  <conditionalFormatting sqref="K80">
    <cfRule type="cellIs" dxfId="1855" priority="255" operator="equal">
      <formula>"HIDE-NO VAR"</formula>
    </cfRule>
  </conditionalFormatting>
  <conditionalFormatting sqref="K80">
    <cfRule type="cellIs" dxfId="1854" priority="254" operator="equal">
      <formula>"NO VAR"</formula>
    </cfRule>
  </conditionalFormatting>
  <conditionalFormatting sqref="K80">
    <cfRule type="cellIs" dxfId="1853" priority="253" operator="equal">
      <formula>"NO VAR"</formula>
    </cfRule>
  </conditionalFormatting>
  <conditionalFormatting sqref="K80">
    <cfRule type="cellIs" dxfId="1852" priority="252" operator="equal">
      <formula>"HIDE-NO VAR"</formula>
    </cfRule>
  </conditionalFormatting>
  <conditionalFormatting sqref="K80">
    <cfRule type="cellIs" dxfId="1851" priority="251" operator="equal">
      <formula>"NO VAR"</formula>
    </cfRule>
  </conditionalFormatting>
  <conditionalFormatting sqref="K80">
    <cfRule type="cellIs" dxfId="1850" priority="250" operator="equal">
      <formula>"NO VAR"</formula>
    </cfRule>
  </conditionalFormatting>
  <conditionalFormatting sqref="K80">
    <cfRule type="cellIs" dxfId="1849" priority="249" operator="equal">
      <formula>"HIDE-NO VAR"</formula>
    </cfRule>
  </conditionalFormatting>
  <conditionalFormatting sqref="K80">
    <cfRule type="cellIs" dxfId="1848" priority="248" operator="equal">
      <formula>"NO VAR"</formula>
    </cfRule>
  </conditionalFormatting>
  <conditionalFormatting sqref="K80">
    <cfRule type="cellIs" dxfId="1847" priority="247" operator="equal">
      <formula>"NO VAR"</formula>
    </cfRule>
  </conditionalFormatting>
  <conditionalFormatting sqref="K80">
    <cfRule type="cellIs" dxfId="1846" priority="246" operator="equal">
      <formula>"HIDE-NO VAR"</formula>
    </cfRule>
  </conditionalFormatting>
  <conditionalFormatting sqref="K80">
    <cfRule type="cellIs" dxfId="1845" priority="245" operator="equal">
      <formula>"NO VAR"</formula>
    </cfRule>
  </conditionalFormatting>
  <conditionalFormatting sqref="K80">
    <cfRule type="cellIs" dxfId="1844" priority="244" operator="equal">
      <formula>"NO VAR"</formula>
    </cfRule>
  </conditionalFormatting>
  <conditionalFormatting sqref="K80">
    <cfRule type="cellIs" dxfId="1843" priority="243" operator="equal">
      <formula>"HIDE-NO VAR"</formula>
    </cfRule>
  </conditionalFormatting>
  <conditionalFormatting sqref="K80">
    <cfRule type="cellIs" dxfId="1842" priority="242" operator="equal">
      <formula>"NO VAR"</formula>
    </cfRule>
  </conditionalFormatting>
  <conditionalFormatting sqref="K80">
    <cfRule type="cellIs" dxfId="1841" priority="241" operator="equal">
      <formula>"NO VAR"</formula>
    </cfRule>
  </conditionalFormatting>
  <conditionalFormatting sqref="K80">
    <cfRule type="cellIs" dxfId="1840" priority="240" operator="equal">
      <formula>"INCORRECT LINE BEING PICKED UP"</formula>
    </cfRule>
  </conditionalFormatting>
  <conditionalFormatting sqref="L23">
    <cfRule type="cellIs" dxfId="1839" priority="237" operator="equal">
      <formula>"NO VAR"</formula>
    </cfRule>
  </conditionalFormatting>
  <conditionalFormatting sqref="L23">
    <cfRule type="cellIs" dxfId="1838" priority="236" operator="equal">
      <formula>"HIDE-NO VAR"</formula>
    </cfRule>
  </conditionalFormatting>
  <conditionalFormatting sqref="L23">
    <cfRule type="cellIs" dxfId="1837" priority="235" operator="equal">
      <formula>"ERROR "</formula>
    </cfRule>
  </conditionalFormatting>
  <conditionalFormatting sqref="L23">
    <cfRule type="cellIs" dxfId="1836" priority="234" operator="equal">
      <formula>"HIDE-NO VAR"</formula>
    </cfRule>
  </conditionalFormatting>
  <conditionalFormatting sqref="L23">
    <cfRule type="cellIs" dxfId="1835" priority="233" operator="equal">
      <formula>"HIDE-NO VAR"</formula>
    </cfRule>
  </conditionalFormatting>
  <conditionalFormatting sqref="L23">
    <cfRule type="cellIs" dxfId="1834" priority="232" operator="equal">
      <formula>"NO VAR"</formula>
    </cfRule>
  </conditionalFormatting>
  <conditionalFormatting sqref="L23">
    <cfRule type="cellIs" dxfId="1833" priority="231" operator="equal">
      <formula>"HIDE-NO VAR"</formula>
    </cfRule>
  </conditionalFormatting>
  <conditionalFormatting sqref="L23">
    <cfRule type="cellIs" dxfId="1832" priority="230" operator="equal">
      <formula>"NO VAR"</formula>
    </cfRule>
  </conditionalFormatting>
  <conditionalFormatting sqref="L23">
    <cfRule type="cellIs" dxfId="1831" priority="229" operator="equal">
      <formula>"HIDE-NO VAR"</formula>
    </cfRule>
  </conditionalFormatting>
  <conditionalFormatting sqref="L23">
    <cfRule type="cellIs" dxfId="1830" priority="228" operator="equal">
      <formula>"NO VAR"</formula>
    </cfRule>
  </conditionalFormatting>
  <conditionalFormatting sqref="L23">
    <cfRule type="cellIs" dxfId="1829" priority="227" operator="equal">
      <formula>"NO VAR"</formula>
    </cfRule>
  </conditionalFormatting>
  <conditionalFormatting sqref="L23">
    <cfRule type="cellIs" dxfId="1828" priority="226" operator="equal">
      <formula>"HIDE-NO VAR"</formula>
    </cfRule>
  </conditionalFormatting>
  <conditionalFormatting sqref="L23">
    <cfRule type="cellIs" dxfId="1827" priority="225" operator="equal">
      <formula>"NO VAR"</formula>
    </cfRule>
  </conditionalFormatting>
  <conditionalFormatting sqref="L23">
    <cfRule type="cellIs" dxfId="1826" priority="224" operator="equal">
      <formula>"NO VAR"</formula>
    </cfRule>
  </conditionalFormatting>
  <conditionalFormatting sqref="L23">
    <cfRule type="cellIs" dxfId="1825" priority="223" operator="equal">
      <formula>"HIDE-NO VAR"</formula>
    </cfRule>
  </conditionalFormatting>
  <conditionalFormatting sqref="L23">
    <cfRule type="cellIs" dxfId="1824" priority="222" operator="equal">
      <formula>"NO VAR"</formula>
    </cfRule>
  </conditionalFormatting>
  <conditionalFormatting sqref="L23">
    <cfRule type="cellIs" dxfId="1823" priority="221" operator="equal">
      <formula>"NO VAR"</formula>
    </cfRule>
  </conditionalFormatting>
  <conditionalFormatting sqref="L23">
    <cfRule type="cellIs" dxfId="1822" priority="220" operator="equal">
      <formula>"HIDE-NO VAR"</formula>
    </cfRule>
  </conditionalFormatting>
  <conditionalFormatting sqref="L23">
    <cfRule type="cellIs" dxfId="1821" priority="219" operator="equal">
      <formula>"NO VAR"</formula>
    </cfRule>
  </conditionalFormatting>
  <conditionalFormatting sqref="L23">
    <cfRule type="cellIs" dxfId="1820" priority="218" operator="equal">
      <formula>"NO VAR"</formula>
    </cfRule>
  </conditionalFormatting>
  <conditionalFormatting sqref="L23">
    <cfRule type="cellIs" dxfId="1819" priority="217" operator="equal">
      <formula>"HIDE-NO VAR"</formula>
    </cfRule>
  </conditionalFormatting>
  <conditionalFormatting sqref="L23">
    <cfRule type="cellIs" dxfId="1818" priority="216" operator="equal">
      <formula>"NO VAR"</formula>
    </cfRule>
  </conditionalFormatting>
  <conditionalFormatting sqref="L23">
    <cfRule type="cellIs" dxfId="1817" priority="215" operator="equal">
      <formula>"NO VAR"</formula>
    </cfRule>
  </conditionalFormatting>
  <conditionalFormatting sqref="L23">
    <cfRule type="cellIs" dxfId="1816" priority="214" operator="equal">
      <formula>"HIDE-NO VAR"</formula>
    </cfRule>
  </conditionalFormatting>
  <conditionalFormatting sqref="L23">
    <cfRule type="cellIs" dxfId="1815" priority="213" operator="equal">
      <formula>"NO VAR"</formula>
    </cfRule>
  </conditionalFormatting>
  <conditionalFormatting sqref="L23">
    <cfRule type="cellIs" dxfId="1814" priority="212" operator="equal">
      <formula>"NO VAR"</formula>
    </cfRule>
  </conditionalFormatting>
  <conditionalFormatting sqref="L23">
    <cfRule type="cellIs" dxfId="1813" priority="211" operator="equal">
      <formula>"HIDE-NO VAR"</formula>
    </cfRule>
  </conditionalFormatting>
  <conditionalFormatting sqref="L23">
    <cfRule type="cellIs" dxfId="1812" priority="210" operator="equal">
      <formula>"NO VAR"</formula>
    </cfRule>
  </conditionalFormatting>
  <conditionalFormatting sqref="L23">
    <cfRule type="cellIs" dxfId="1811" priority="209" operator="equal">
      <formula>"NO VAR"</formula>
    </cfRule>
  </conditionalFormatting>
  <conditionalFormatting sqref="L23">
    <cfRule type="cellIs" dxfId="1810" priority="208" operator="equal">
      <formula>"HIDE-NO VAR"</formula>
    </cfRule>
  </conditionalFormatting>
  <conditionalFormatting sqref="L23">
    <cfRule type="cellIs" dxfId="1809" priority="207" operator="equal">
      <formula>"NO VAR"</formula>
    </cfRule>
  </conditionalFormatting>
  <conditionalFormatting sqref="L23">
    <cfRule type="cellIs" dxfId="1808" priority="206" operator="equal">
      <formula>"NO VAR"</formula>
    </cfRule>
  </conditionalFormatting>
  <conditionalFormatting sqref="K64">
    <cfRule type="cellIs" dxfId="1807" priority="205" operator="equal">
      <formula>"NO VAR"</formula>
    </cfRule>
  </conditionalFormatting>
  <conditionalFormatting sqref="K64">
    <cfRule type="cellIs" dxfId="1806" priority="204" operator="equal">
      <formula>"HIDE-NO VAR"</formula>
    </cfRule>
  </conditionalFormatting>
  <conditionalFormatting sqref="K64">
    <cfRule type="cellIs" dxfId="1805" priority="203" operator="equal">
      <formula>"ERROR "</formula>
    </cfRule>
  </conditionalFormatting>
  <conditionalFormatting sqref="K64">
    <cfRule type="cellIs" dxfId="1804" priority="202" operator="equal">
      <formula>"HIDE-NO VAR"</formula>
    </cfRule>
  </conditionalFormatting>
  <conditionalFormatting sqref="K64">
    <cfRule type="cellIs" dxfId="1803" priority="201" operator="equal">
      <formula>"HIDE-NO VAR"</formula>
    </cfRule>
  </conditionalFormatting>
  <conditionalFormatting sqref="K64">
    <cfRule type="cellIs" dxfId="1802" priority="200" operator="equal">
      <formula>"NO VAR"</formula>
    </cfRule>
  </conditionalFormatting>
  <conditionalFormatting sqref="K64">
    <cfRule type="cellIs" dxfId="1801" priority="199" operator="equal">
      <formula>"HIDE-NO VAR"</formula>
    </cfRule>
  </conditionalFormatting>
  <conditionalFormatting sqref="K64">
    <cfRule type="cellIs" dxfId="1800" priority="198" operator="equal">
      <formula>"NO VAR"</formula>
    </cfRule>
  </conditionalFormatting>
  <conditionalFormatting sqref="K64">
    <cfRule type="cellIs" dxfId="1799" priority="197" operator="equal">
      <formula>"HIDE-NO VAR"</formula>
    </cfRule>
  </conditionalFormatting>
  <conditionalFormatting sqref="K64">
    <cfRule type="cellIs" dxfId="1798" priority="196" operator="equal">
      <formula>"NO VAR"</formula>
    </cfRule>
  </conditionalFormatting>
  <conditionalFormatting sqref="K64">
    <cfRule type="cellIs" dxfId="1797" priority="195" operator="equal">
      <formula>"NO VAR"</formula>
    </cfRule>
  </conditionalFormatting>
  <conditionalFormatting sqref="K64">
    <cfRule type="cellIs" dxfId="1796" priority="194" operator="equal">
      <formula>"HIDE-NO VAR"</formula>
    </cfRule>
  </conditionalFormatting>
  <conditionalFormatting sqref="K64">
    <cfRule type="cellIs" dxfId="1795" priority="193" operator="equal">
      <formula>"NO VAR"</formula>
    </cfRule>
  </conditionalFormatting>
  <conditionalFormatting sqref="K64">
    <cfRule type="cellIs" dxfId="1794" priority="192" operator="equal">
      <formula>"NO VAR"</formula>
    </cfRule>
  </conditionalFormatting>
  <conditionalFormatting sqref="K64">
    <cfRule type="cellIs" dxfId="1793" priority="191" operator="equal">
      <formula>"HIDE-NO VAR"</formula>
    </cfRule>
  </conditionalFormatting>
  <conditionalFormatting sqref="K64">
    <cfRule type="cellIs" dxfId="1792" priority="190" operator="equal">
      <formula>"NO VAR"</formula>
    </cfRule>
  </conditionalFormatting>
  <conditionalFormatting sqref="K64">
    <cfRule type="cellIs" dxfId="1791" priority="189" operator="equal">
      <formula>"NO VAR"</formula>
    </cfRule>
  </conditionalFormatting>
  <conditionalFormatting sqref="K64">
    <cfRule type="cellIs" dxfId="1790" priority="188" operator="equal">
      <formula>"HIDE-NO VAR"</formula>
    </cfRule>
  </conditionalFormatting>
  <conditionalFormatting sqref="K64">
    <cfRule type="cellIs" dxfId="1789" priority="187" operator="equal">
      <formula>"NO VAR"</formula>
    </cfRule>
  </conditionalFormatting>
  <conditionalFormatting sqref="K64">
    <cfRule type="cellIs" dxfId="1788" priority="186" operator="equal">
      <formula>"NO VAR"</formula>
    </cfRule>
  </conditionalFormatting>
  <conditionalFormatting sqref="K64">
    <cfRule type="cellIs" dxfId="1787" priority="185" operator="equal">
      <formula>"HIDE-NO VAR"</formula>
    </cfRule>
  </conditionalFormatting>
  <conditionalFormatting sqref="K64">
    <cfRule type="cellIs" dxfId="1786" priority="184" operator="equal">
      <formula>"NO VAR"</formula>
    </cfRule>
  </conditionalFormatting>
  <conditionalFormatting sqref="K64">
    <cfRule type="cellIs" dxfId="1785" priority="183" operator="equal">
      <formula>"NO VAR"</formula>
    </cfRule>
  </conditionalFormatting>
  <conditionalFormatting sqref="K64">
    <cfRule type="cellIs" dxfId="1784" priority="182" operator="equal">
      <formula>"HIDE-NO VAR"</formula>
    </cfRule>
  </conditionalFormatting>
  <conditionalFormatting sqref="K64">
    <cfRule type="cellIs" dxfId="1783" priority="181" operator="equal">
      <formula>"NO VAR"</formula>
    </cfRule>
  </conditionalFormatting>
  <conditionalFormatting sqref="K64">
    <cfRule type="cellIs" dxfId="1782" priority="180" operator="equal">
      <formula>"NO VAR"</formula>
    </cfRule>
  </conditionalFormatting>
  <conditionalFormatting sqref="K64">
    <cfRule type="cellIs" dxfId="1781" priority="179" operator="equal">
      <formula>"HIDE-NO VAR"</formula>
    </cfRule>
  </conditionalFormatting>
  <conditionalFormatting sqref="K64">
    <cfRule type="cellIs" dxfId="1780" priority="178" operator="equal">
      <formula>"NO VAR"</formula>
    </cfRule>
  </conditionalFormatting>
  <conditionalFormatting sqref="K64">
    <cfRule type="cellIs" dxfId="1779" priority="177" operator="equal">
      <formula>"NO VAR"</formula>
    </cfRule>
  </conditionalFormatting>
  <conditionalFormatting sqref="K64">
    <cfRule type="cellIs" dxfId="1778" priority="176" operator="equal">
      <formula>"HIDE-NO VAR"</formula>
    </cfRule>
  </conditionalFormatting>
  <conditionalFormatting sqref="K64">
    <cfRule type="cellIs" dxfId="1777" priority="175" operator="equal">
      <formula>"NO VAR"</formula>
    </cfRule>
  </conditionalFormatting>
  <conditionalFormatting sqref="K64">
    <cfRule type="cellIs" dxfId="1776" priority="174" operator="equal">
      <formula>"NO VAR"</formula>
    </cfRule>
  </conditionalFormatting>
  <conditionalFormatting sqref="K64">
    <cfRule type="cellIs" dxfId="1775" priority="173" operator="equal">
      <formula>"HIDE-NO VAR"</formula>
    </cfRule>
  </conditionalFormatting>
  <conditionalFormatting sqref="K64">
    <cfRule type="cellIs" dxfId="1774" priority="172" operator="equal">
      <formula>"NO VAR"</formula>
    </cfRule>
  </conditionalFormatting>
  <conditionalFormatting sqref="K64">
    <cfRule type="cellIs" dxfId="1773" priority="171" operator="equal">
      <formula>"NO VAR"</formula>
    </cfRule>
  </conditionalFormatting>
  <conditionalFormatting sqref="K64">
    <cfRule type="cellIs" dxfId="1772" priority="170" operator="equal">
      <formula>"HIDE-NO VAR"</formula>
    </cfRule>
  </conditionalFormatting>
  <conditionalFormatting sqref="K64">
    <cfRule type="cellIs" dxfId="1771" priority="169" operator="equal">
      <formula>"NO VAR"</formula>
    </cfRule>
  </conditionalFormatting>
  <conditionalFormatting sqref="K64">
    <cfRule type="cellIs" dxfId="1770" priority="168" operator="equal">
      <formula>"NO VAR"</formula>
    </cfRule>
  </conditionalFormatting>
  <conditionalFormatting sqref="K64">
    <cfRule type="cellIs" dxfId="1769" priority="167" operator="equal">
      <formula>"HIDE-NO VAR"</formula>
    </cfRule>
  </conditionalFormatting>
  <conditionalFormatting sqref="K64">
    <cfRule type="cellIs" dxfId="1768" priority="166" operator="equal">
      <formula>"NO VAR"</formula>
    </cfRule>
  </conditionalFormatting>
  <conditionalFormatting sqref="K64">
    <cfRule type="cellIs" dxfId="1767" priority="165" operator="equal">
      <formula>"NO VAR"</formula>
    </cfRule>
  </conditionalFormatting>
  <conditionalFormatting sqref="K64">
    <cfRule type="cellIs" dxfId="1766" priority="164" operator="equal">
      <formula>"INCORRECT LINE BEING PICKED UP"</formula>
    </cfRule>
  </conditionalFormatting>
  <conditionalFormatting sqref="K52">
    <cfRule type="cellIs" dxfId="1765" priority="163" operator="equal">
      <formula>"HIDE-NO VAR"</formula>
    </cfRule>
  </conditionalFormatting>
  <conditionalFormatting sqref="K52">
    <cfRule type="cellIs" dxfId="1764" priority="162" operator="equal">
      <formula>"NO VAR"</formula>
    </cfRule>
  </conditionalFormatting>
  <conditionalFormatting sqref="K52">
    <cfRule type="cellIs" dxfId="1763" priority="161" operator="equal">
      <formula>"NO VAR"</formula>
    </cfRule>
  </conditionalFormatting>
  <conditionalFormatting sqref="K52">
    <cfRule type="cellIs" dxfId="1762" priority="160" operator="equal">
      <formula>"HIDE-NO VAR"</formula>
    </cfRule>
  </conditionalFormatting>
  <conditionalFormatting sqref="K52">
    <cfRule type="cellIs" dxfId="1761" priority="159" operator="equal">
      <formula>"HIDE-NO VAR"</formula>
    </cfRule>
  </conditionalFormatting>
  <conditionalFormatting sqref="K52">
    <cfRule type="cellIs" dxfId="1760" priority="158" operator="equal">
      <formula>"NO VAR"</formula>
    </cfRule>
  </conditionalFormatting>
  <conditionalFormatting sqref="K52">
    <cfRule type="cellIs" dxfId="1759" priority="157" operator="equal">
      <formula>"HIDE-NO VAR"</formula>
    </cfRule>
  </conditionalFormatting>
  <conditionalFormatting sqref="K52">
    <cfRule type="cellIs" dxfId="1758" priority="156" operator="equal">
      <formula>"NO VAR"</formula>
    </cfRule>
  </conditionalFormatting>
  <conditionalFormatting sqref="K52">
    <cfRule type="cellIs" dxfId="1757" priority="155" operator="equal">
      <formula>"HIDE-NO VAR"</formula>
    </cfRule>
  </conditionalFormatting>
  <conditionalFormatting sqref="K52">
    <cfRule type="cellIs" dxfId="1756" priority="154" operator="equal">
      <formula>"NO VAR"</formula>
    </cfRule>
  </conditionalFormatting>
  <conditionalFormatting sqref="K52">
    <cfRule type="cellIs" dxfId="1755" priority="153" operator="equal">
      <formula>"NO VAR"</formula>
    </cfRule>
  </conditionalFormatting>
  <conditionalFormatting sqref="D25">
    <cfRule type="cellIs" dxfId="1754" priority="77" operator="equal">
      <formula>"HIDE "</formula>
    </cfRule>
  </conditionalFormatting>
  <conditionalFormatting sqref="B25 E25">
    <cfRule type="cellIs" dxfId="1753" priority="152" operator="equal">
      <formula>"HIDE "</formula>
    </cfRule>
  </conditionalFormatting>
  <conditionalFormatting sqref="J25">
    <cfRule type="cellIs" dxfId="1752" priority="151" operator="equal">
      <formula>"NO VAR"</formula>
    </cfRule>
  </conditionalFormatting>
  <conditionalFormatting sqref="J25">
    <cfRule type="cellIs" dxfId="1751" priority="150" operator="equal">
      <formula>"HIDE-NO VAR"</formula>
    </cfRule>
  </conditionalFormatting>
  <conditionalFormatting sqref="J25">
    <cfRule type="cellIs" dxfId="1750" priority="149" operator="equal">
      <formula>"ERROR "</formula>
    </cfRule>
  </conditionalFormatting>
  <conditionalFormatting sqref="J25">
    <cfRule type="cellIs" dxfId="1749" priority="148" operator="equal">
      <formula>"HIDE-NO VAR"</formula>
    </cfRule>
  </conditionalFormatting>
  <conditionalFormatting sqref="J25">
    <cfRule type="cellIs" dxfId="1748" priority="147" operator="equal">
      <formula>"HIDE-NO VAR"</formula>
    </cfRule>
  </conditionalFormatting>
  <conditionalFormatting sqref="J25">
    <cfRule type="cellIs" dxfId="1747" priority="146" operator="equal">
      <formula>"NO VAR"</formula>
    </cfRule>
  </conditionalFormatting>
  <conditionalFormatting sqref="J25">
    <cfRule type="cellIs" dxfId="1746" priority="145" operator="equal">
      <formula>"HIDE-NO VAR"</formula>
    </cfRule>
  </conditionalFormatting>
  <conditionalFormatting sqref="J25">
    <cfRule type="cellIs" dxfId="1745" priority="144" operator="equal">
      <formula>"NO VAR"</formula>
    </cfRule>
  </conditionalFormatting>
  <conditionalFormatting sqref="J25">
    <cfRule type="cellIs" dxfId="1744" priority="143" operator="equal">
      <formula>"HIDE-NO VAR"</formula>
    </cfRule>
  </conditionalFormatting>
  <conditionalFormatting sqref="J25">
    <cfRule type="cellIs" dxfId="1743" priority="142" operator="equal">
      <formula>"NO VAR"</formula>
    </cfRule>
  </conditionalFormatting>
  <conditionalFormatting sqref="J25">
    <cfRule type="cellIs" dxfId="1742" priority="141" operator="equal">
      <formula>"NO VAR"</formula>
    </cfRule>
  </conditionalFormatting>
  <conditionalFormatting sqref="J25">
    <cfRule type="cellIs" dxfId="1741" priority="140" operator="equal">
      <formula>"HIDE-NO VAR"</formula>
    </cfRule>
  </conditionalFormatting>
  <conditionalFormatting sqref="J25">
    <cfRule type="cellIs" dxfId="1740" priority="139" operator="equal">
      <formula>"NO VAR"</formula>
    </cfRule>
  </conditionalFormatting>
  <conditionalFormatting sqref="J25">
    <cfRule type="cellIs" dxfId="1739" priority="138" operator="equal">
      <formula>"NO VAR"</formula>
    </cfRule>
  </conditionalFormatting>
  <conditionalFormatting sqref="J25">
    <cfRule type="cellIs" dxfId="1738" priority="137" operator="equal">
      <formula>"HIDE-NO VAR"</formula>
    </cfRule>
  </conditionalFormatting>
  <conditionalFormatting sqref="J25">
    <cfRule type="cellIs" dxfId="1737" priority="136" operator="equal">
      <formula>"NO VAR"</formula>
    </cfRule>
  </conditionalFormatting>
  <conditionalFormatting sqref="J25">
    <cfRule type="cellIs" dxfId="1736" priority="135" operator="equal">
      <formula>"NO VAR"</formula>
    </cfRule>
  </conditionalFormatting>
  <conditionalFormatting sqref="J25">
    <cfRule type="cellIs" dxfId="1735" priority="134" operator="equal">
      <formula>"HIDE-NO VAR"</formula>
    </cfRule>
  </conditionalFormatting>
  <conditionalFormatting sqref="J25">
    <cfRule type="cellIs" dxfId="1734" priority="133" operator="equal">
      <formula>"NO VAR"</formula>
    </cfRule>
  </conditionalFormatting>
  <conditionalFormatting sqref="J25">
    <cfRule type="cellIs" dxfId="1733" priority="132" operator="equal">
      <formula>"NO VAR"</formula>
    </cfRule>
  </conditionalFormatting>
  <conditionalFormatting sqref="J25">
    <cfRule type="cellIs" dxfId="1732" priority="131" operator="equal">
      <formula>"HIDE-NO VAR"</formula>
    </cfRule>
  </conditionalFormatting>
  <conditionalFormatting sqref="J25">
    <cfRule type="cellIs" dxfId="1731" priority="130" operator="equal">
      <formula>"NO VAR"</formula>
    </cfRule>
  </conditionalFormatting>
  <conditionalFormatting sqref="J25">
    <cfRule type="cellIs" dxfId="1730" priority="129" operator="equal">
      <formula>"NO VAR"</formula>
    </cfRule>
  </conditionalFormatting>
  <conditionalFormatting sqref="J25">
    <cfRule type="cellIs" dxfId="1729" priority="128" operator="equal">
      <formula>"HIDE-NO VAR"</formula>
    </cfRule>
  </conditionalFormatting>
  <conditionalFormatting sqref="J25">
    <cfRule type="cellIs" dxfId="1728" priority="127" operator="equal">
      <formula>"NO VAR"</formula>
    </cfRule>
  </conditionalFormatting>
  <conditionalFormatting sqref="J25">
    <cfRule type="cellIs" dxfId="1727" priority="126" operator="equal">
      <formula>"NO VAR"</formula>
    </cfRule>
  </conditionalFormatting>
  <conditionalFormatting sqref="J25">
    <cfRule type="cellIs" dxfId="1726" priority="125" operator="equal">
      <formula>"HIDE-NO VAR"</formula>
    </cfRule>
  </conditionalFormatting>
  <conditionalFormatting sqref="J25">
    <cfRule type="cellIs" dxfId="1725" priority="124" operator="equal">
      <formula>"NO VAR"</formula>
    </cfRule>
  </conditionalFormatting>
  <conditionalFormatting sqref="J25">
    <cfRule type="cellIs" dxfId="1724" priority="123" operator="equal">
      <formula>"NO VAR"</formula>
    </cfRule>
  </conditionalFormatting>
  <conditionalFormatting sqref="J25">
    <cfRule type="cellIs" dxfId="1723" priority="122" operator="equal">
      <formula>"HIDE-NO VAR"</formula>
    </cfRule>
  </conditionalFormatting>
  <conditionalFormatting sqref="J25">
    <cfRule type="cellIs" dxfId="1722" priority="121" operator="equal">
      <formula>"NO VAR"</formula>
    </cfRule>
  </conditionalFormatting>
  <conditionalFormatting sqref="J25">
    <cfRule type="cellIs" dxfId="1721" priority="120" operator="equal">
      <formula>"NO VAR"</formula>
    </cfRule>
  </conditionalFormatting>
  <conditionalFormatting sqref="K25">
    <cfRule type="cellIs" dxfId="1720" priority="119" operator="equal">
      <formula>"NO VAR"</formula>
    </cfRule>
  </conditionalFormatting>
  <conditionalFormatting sqref="K25">
    <cfRule type="cellIs" dxfId="1719" priority="118" operator="equal">
      <formula>"HIDE-NO VAR"</formula>
    </cfRule>
  </conditionalFormatting>
  <conditionalFormatting sqref="K25">
    <cfRule type="cellIs" dxfId="1718" priority="117" operator="equal">
      <formula>"ERROR "</formula>
    </cfRule>
  </conditionalFormatting>
  <conditionalFormatting sqref="K25">
    <cfRule type="cellIs" dxfId="1717" priority="116" operator="equal">
      <formula>"HIDE-NO VAR"</formula>
    </cfRule>
  </conditionalFormatting>
  <conditionalFormatting sqref="K25">
    <cfRule type="cellIs" dxfId="1716" priority="115" operator="equal">
      <formula>"HIDE-NO VAR"</formula>
    </cfRule>
  </conditionalFormatting>
  <conditionalFormatting sqref="K25">
    <cfRule type="cellIs" dxfId="1715" priority="114" operator="equal">
      <formula>"NO VAR"</formula>
    </cfRule>
  </conditionalFormatting>
  <conditionalFormatting sqref="K25">
    <cfRule type="cellIs" dxfId="1714" priority="113" operator="equal">
      <formula>"HIDE-NO VAR"</formula>
    </cfRule>
  </conditionalFormatting>
  <conditionalFormatting sqref="K25">
    <cfRule type="cellIs" dxfId="1713" priority="112" operator="equal">
      <formula>"NO VAR"</formula>
    </cfRule>
  </conditionalFormatting>
  <conditionalFormatting sqref="K25">
    <cfRule type="cellIs" dxfId="1712" priority="111" operator="equal">
      <formula>"HIDE-NO VAR"</formula>
    </cfRule>
  </conditionalFormatting>
  <conditionalFormatting sqref="K25">
    <cfRule type="cellIs" dxfId="1711" priority="110" operator="equal">
      <formula>"NO VAR"</formula>
    </cfRule>
  </conditionalFormatting>
  <conditionalFormatting sqref="K25">
    <cfRule type="cellIs" dxfId="1710" priority="109" operator="equal">
      <formula>"NO VAR"</formula>
    </cfRule>
  </conditionalFormatting>
  <conditionalFormatting sqref="K25">
    <cfRule type="cellIs" dxfId="1709" priority="108" operator="equal">
      <formula>"HIDE-NO VAR"</formula>
    </cfRule>
  </conditionalFormatting>
  <conditionalFormatting sqref="K25">
    <cfRule type="cellIs" dxfId="1708" priority="107" operator="equal">
      <formula>"NO VAR"</formula>
    </cfRule>
  </conditionalFormatting>
  <conditionalFormatting sqref="K25">
    <cfRule type="cellIs" dxfId="1707" priority="106" operator="equal">
      <formula>"NO VAR"</formula>
    </cfRule>
  </conditionalFormatting>
  <conditionalFormatting sqref="K25">
    <cfRule type="cellIs" dxfId="1706" priority="105" operator="equal">
      <formula>"HIDE-NO VAR"</formula>
    </cfRule>
  </conditionalFormatting>
  <conditionalFormatting sqref="K25">
    <cfRule type="cellIs" dxfId="1705" priority="104" operator="equal">
      <formula>"NO VAR"</formula>
    </cfRule>
  </conditionalFormatting>
  <conditionalFormatting sqref="K25">
    <cfRule type="cellIs" dxfId="1704" priority="103" operator="equal">
      <formula>"NO VAR"</formula>
    </cfRule>
  </conditionalFormatting>
  <conditionalFormatting sqref="K25">
    <cfRule type="cellIs" dxfId="1703" priority="102" operator="equal">
      <formula>"HIDE-NO VAR"</formula>
    </cfRule>
  </conditionalFormatting>
  <conditionalFormatting sqref="K25">
    <cfRule type="cellIs" dxfId="1702" priority="101" operator="equal">
      <formula>"NO VAR"</formula>
    </cfRule>
  </conditionalFormatting>
  <conditionalFormatting sqref="K25">
    <cfRule type="cellIs" dxfId="1701" priority="100" operator="equal">
      <formula>"NO VAR"</formula>
    </cfRule>
  </conditionalFormatting>
  <conditionalFormatting sqref="K25">
    <cfRule type="cellIs" dxfId="1700" priority="99" operator="equal">
      <formula>"HIDE-NO VAR"</formula>
    </cfRule>
  </conditionalFormatting>
  <conditionalFormatting sqref="K25">
    <cfRule type="cellIs" dxfId="1699" priority="98" operator="equal">
      <formula>"NO VAR"</formula>
    </cfRule>
  </conditionalFormatting>
  <conditionalFormatting sqref="K25">
    <cfRule type="cellIs" dxfId="1698" priority="97" operator="equal">
      <formula>"NO VAR"</formula>
    </cfRule>
  </conditionalFormatting>
  <conditionalFormatting sqref="K25">
    <cfRule type="cellIs" dxfId="1697" priority="96" operator="equal">
      <formula>"HIDE-NO VAR"</formula>
    </cfRule>
  </conditionalFormatting>
  <conditionalFormatting sqref="K25">
    <cfRule type="cellIs" dxfId="1696" priority="95" operator="equal">
      <formula>"NO VAR"</formula>
    </cfRule>
  </conditionalFormatting>
  <conditionalFormatting sqref="K25">
    <cfRule type="cellIs" dxfId="1695" priority="94" operator="equal">
      <formula>"NO VAR"</formula>
    </cfRule>
  </conditionalFormatting>
  <conditionalFormatting sqref="K25">
    <cfRule type="cellIs" dxfId="1694" priority="93" operator="equal">
      <formula>"HIDE-NO VAR"</formula>
    </cfRule>
  </conditionalFormatting>
  <conditionalFormatting sqref="K25">
    <cfRule type="cellIs" dxfId="1693" priority="92" operator="equal">
      <formula>"NO VAR"</formula>
    </cfRule>
  </conditionalFormatting>
  <conditionalFormatting sqref="K25">
    <cfRule type="cellIs" dxfId="1692" priority="91" operator="equal">
      <formula>"NO VAR"</formula>
    </cfRule>
  </conditionalFormatting>
  <conditionalFormatting sqref="K25">
    <cfRule type="cellIs" dxfId="1691" priority="90" operator="equal">
      <formula>"HIDE-NO VAR"</formula>
    </cfRule>
  </conditionalFormatting>
  <conditionalFormatting sqref="K25">
    <cfRule type="cellIs" dxfId="1690" priority="89" operator="equal">
      <formula>"NO VAR"</formula>
    </cfRule>
  </conditionalFormatting>
  <conditionalFormatting sqref="K25">
    <cfRule type="cellIs" dxfId="1689" priority="88" operator="equal">
      <formula>"NO VAR"</formula>
    </cfRule>
  </conditionalFormatting>
  <conditionalFormatting sqref="K25">
    <cfRule type="cellIs" dxfId="1688" priority="87" operator="equal">
      <formula>"HIDE-NO VAR"</formula>
    </cfRule>
  </conditionalFormatting>
  <conditionalFormatting sqref="K25">
    <cfRule type="cellIs" dxfId="1687" priority="86" operator="equal">
      <formula>"NO VAR"</formula>
    </cfRule>
  </conditionalFormatting>
  <conditionalFormatting sqref="K25">
    <cfRule type="cellIs" dxfId="1686" priority="85" operator="equal">
      <formula>"NO VAR"</formula>
    </cfRule>
  </conditionalFormatting>
  <conditionalFormatting sqref="K25">
    <cfRule type="cellIs" dxfId="1685" priority="84" operator="equal">
      <formula>"HIDE-NO VAR"</formula>
    </cfRule>
  </conditionalFormatting>
  <conditionalFormatting sqref="K25">
    <cfRule type="cellIs" dxfId="1684" priority="83" operator="equal">
      <formula>"NO VAR"</formula>
    </cfRule>
  </conditionalFormatting>
  <conditionalFormatting sqref="K25">
    <cfRule type="cellIs" dxfId="1683" priority="82" operator="equal">
      <formula>"NO VAR"</formula>
    </cfRule>
  </conditionalFormatting>
  <conditionalFormatting sqref="K25">
    <cfRule type="cellIs" dxfId="1682" priority="81" operator="equal">
      <formula>"HIDE-NO VAR"</formula>
    </cfRule>
  </conditionalFormatting>
  <conditionalFormatting sqref="K25">
    <cfRule type="cellIs" dxfId="1681" priority="80" operator="equal">
      <formula>"NO VAR"</formula>
    </cfRule>
  </conditionalFormatting>
  <conditionalFormatting sqref="K25">
    <cfRule type="cellIs" dxfId="1680" priority="79" operator="equal">
      <formula>"NO VAR"</formula>
    </cfRule>
  </conditionalFormatting>
  <conditionalFormatting sqref="K25">
    <cfRule type="cellIs" dxfId="1679" priority="78" operator="equal">
      <formula>"INCORRECT LINE BEING PICKED UP"</formula>
    </cfRule>
  </conditionalFormatting>
  <conditionalFormatting sqref="D63">
    <cfRule type="cellIs" dxfId="1678" priority="1" operator="equal">
      <formula>"HIDE "</formula>
    </cfRule>
  </conditionalFormatting>
  <conditionalFormatting sqref="B63 E63">
    <cfRule type="cellIs" dxfId="1677" priority="76" operator="equal">
      <formula>"HIDE "</formula>
    </cfRule>
  </conditionalFormatting>
  <conditionalFormatting sqref="J63">
    <cfRule type="cellIs" dxfId="1676" priority="75" operator="equal">
      <formula>"NO VAR"</formula>
    </cfRule>
  </conditionalFormatting>
  <conditionalFormatting sqref="J63">
    <cfRule type="cellIs" dxfId="1675" priority="74" operator="equal">
      <formula>"HIDE-NO VAR"</formula>
    </cfRule>
  </conditionalFormatting>
  <conditionalFormatting sqref="J63">
    <cfRule type="cellIs" dxfId="1674" priority="73" operator="equal">
      <formula>"ERROR "</formula>
    </cfRule>
  </conditionalFormatting>
  <conditionalFormatting sqref="J63">
    <cfRule type="cellIs" dxfId="1673" priority="72" operator="equal">
      <formula>"HIDE-NO VAR"</formula>
    </cfRule>
  </conditionalFormatting>
  <conditionalFormatting sqref="J63">
    <cfRule type="cellIs" dxfId="1672" priority="71" operator="equal">
      <formula>"HIDE-NO VAR"</formula>
    </cfRule>
  </conditionalFormatting>
  <conditionalFormatting sqref="J63">
    <cfRule type="cellIs" dxfId="1671" priority="70" operator="equal">
      <formula>"NO VAR"</formula>
    </cfRule>
  </conditionalFormatting>
  <conditionalFormatting sqref="J63">
    <cfRule type="cellIs" dxfId="1670" priority="69" operator="equal">
      <formula>"HIDE-NO VAR"</formula>
    </cfRule>
  </conditionalFormatting>
  <conditionalFormatting sqref="J63">
    <cfRule type="cellIs" dxfId="1669" priority="68" operator="equal">
      <formula>"NO VAR"</formula>
    </cfRule>
  </conditionalFormatting>
  <conditionalFormatting sqref="J63">
    <cfRule type="cellIs" dxfId="1668" priority="67" operator="equal">
      <formula>"HIDE-NO VAR"</formula>
    </cfRule>
  </conditionalFormatting>
  <conditionalFormatting sqref="J63">
    <cfRule type="cellIs" dxfId="1667" priority="66" operator="equal">
      <formula>"NO VAR"</formula>
    </cfRule>
  </conditionalFormatting>
  <conditionalFormatting sqref="J63">
    <cfRule type="cellIs" dxfId="1666" priority="65" operator="equal">
      <formula>"NO VAR"</formula>
    </cfRule>
  </conditionalFormatting>
  <conditionalFormatting sqref="J63">
    <cfRule type="cellIs" dxfId="1665" priority="64" operator="equal">
      <formula>"HIDE-NO VAR"</formula>
    </cfRule>
  </conditionalFormatting>
  <conditionalFormatting sqref="J63">
    <cfRule type="cellIs" dxfId="1664" priority="63" operator="equal">
      <formula>"NO VAR"</formula>
    </cfRule>
  </conditionalFormatting>
  <conditionalFormatting sqref="J63">
    <cfRule type="cellIs" dxfId="1663" priority="62" operator="equal">
      <formula>"NO VAR"</formula>
    </cfRule>
  </conditionalFormatting>
  <conditionalFormatting sqref="J63">
    <cfRule type="cellIs" dxfId="1662" priority="61" operator="equal">
      <formula>"HIDE-NO VAR"</formula>
    </cfRule>
  </conditionalFormatting>
  <conditionalFormatting sqref="J63">
    <cfRule type="cellIs" dxfId="1661" priority="60" operator="equal">
      <formula>"NO VAR"</formula>
    </cfRule>
  </conditionalFormatting>
  <conditionalFormatting sqref="J63">
    <cfRule type="cellIs" dxfId="1660" priority="59" operator="equal">
      <formula>"NO VAR"</formula>
    </cfRule>
  </conditionalFormatting>
  <conditionalFormatting sqref="J63">
    <cfRule type="cellIs" dxfId="1659" priority="58" operator="equal">
      <formula>"HIDE-NO VAR"</formula>
    </cfRule>
  </conditionalFormatting>
  <conditionalFormatting sqref="J63">
    <cfRule type="cellIs" dxfId="1658" priority="57" operator="equal">
      <formula>"NO VAR"</formula>
    </cfRule>
  </conditionalFormatting>
  <conditionalFormatting sqref="J63">
    <cfRule type="cellIs" dxfId="1657" priority="56" operator="equal">
      <formula>"NO VAR"</formula>
    </cfRule>
  </conditionalFormatting>
  <conditionalFormatting sqref="J63">
    <cfRule type="cellIs" dxfId="1656" priority="55" operator="equal">
      <formula>"HIDE-NO VAR"</formula>
    </cfRule>
  </conditionalFormatting>
  <conditionalFormatting sqref="J63">
    <cfRule type="cellIs" dxfId="1655" priority="54" operator="equal">
      <formula>"NO VAR"</formula>
    </cfRule>
  </conditionalFormatting>
  <conditionalFormatting sqref="J63">
    <cfRule type="cellIs" dxfId="1654" priority="53" operator="equal">
      <formula>"NO VAR"</formula>
    </cfRule>
  </conditionalFormatting>
  <conditionalFormatting sqref="J63">
    <cfRule type="cellIs" dxfId="1653" priority="52" operator="equal">
      <formula>"HIDE-NO VAR"</formula>
    </cfRule>
  </conditionalFormatting>
  <conditionalFormatting sqref="J63">
    <cfRule type="cellIs" dxfId="1652" priority="51" operator="equal">
      <formula>"NO VAR"</formula>
    </cfRule>
  </conditionalFormatting>
  <conditionalFormatting sqref="J63">
    <cfRule type="cellIs" dxfId="1651" priority="50" operator="equal">
      <formula>"NO VAR"</formula>
    </cfRule>
  </conditionalFormatting>
  <conditionalFormatting sqref="J63">
    <cfRule type="cellIs" dxfId="1650" priority="49" operator="equal">
      <formula>"HIDE-NO VAR"</formula>
    </cfRule>
  </conditionalFormatting>
  <conditionalFormatting sqref="J63">
    <cfRule type="cellIs" dxfId="1649" priority="48" operator="equal">
      <formula>"NO VAR"</formula>
    </cfRule>
  </conditionalFormatting>
  <conditionalFormatting sqref="J63">
    <cfRule type="cellIs" dxfId="1648" priority="47" operator="equal">
      <formula>"NO VAR"</formula>
    </cfRule>
  </conditionalFormatting>
  <conditionalFormatting sqref="J63">
    <cfRule type="cellIs" dxfId="1647" priority="46" operator="equal">
      <formula>"HIDE-NO VAR"</formula>
    </cfRule>
  </conditionalFormatting>
  <conditionalFormatting sqref="J63">
    <cfRule type="cellIs" dxfId="1646" priority="45" operator="equal">
      <formula>"NO VAR"</formula>
    </cfRule>
  </conditionalFormatting>
  <conditionalFormatting sqref="J63">
    <cfRule type="cellIs" dxfId="1645" priority="44" operator="equal">
      <formula>"NO VAR"</formula>
    </cfRule>
  </conditionalFormatting>
  <conditionalFormatting sqref="K63">
    <cfRule type="cellIs" dxfId="1644" priority="43" operator="equal">
      <formula>"NO VAR"</formula>
    </cfRule>
  </conditionalFormatting>
  <conditionalFormatting sqref="K63">
    <cfRule type="cellIs" dxfId="1643" priority="42" operator="equal">
      <formula>"HIDE-NO VAR"</formula>
    </cfRule>
  </conditionalFormatting>
  <conditionalFormatting sqref="K63">
    <cfRule type="cellIs" dxfId="1642" priority="41" operator="equal">
      <formula>"ERROR "</formula>
    </cfRule>
  </conditionalFormatting>
  <conditionalFormatting sqref="K63">
    <cfRule type="cellIs" dxfId="1641" priority="40" operator="equal">
      <formula>"HIDE-NO VAR"</formula>
    </cfRule>
  </conditionalFormatting>
  <conditionalFormatting sqref="K63">
    <cfRule type="cellIs" dxfId="1640" priority="39" operator="equal">
      <formula>"HIDE-NO VAR"</formula>
    </cfRule>
  </conditionalFormatting>
  <conditionalFormatting sqref="K63">
    <cfRule type="cellIs" dxfId="1639" priority="38" operator="equal">
      <formula>"NO VAR"</formula>
    </cfRule>
  </conditionalFormatting>
  <conditionalFormatting sqref="K63">
    <cfRule type="cellIs" dxfId="1638" priority="37" operator="equal">
      <formula>"HIDE-NO VAR"</formula>
    </cfRule>
  </conditionalFormatting>
  <conditionalFormatting sqref="K63">
    <cfRule type="cellIs" dxfId="1637" priority="36" operator="equal">
      <formula>"NO VAR"</formula>
    </cfRule>
  </conditionalFormatting>
  <conditionalFormatting sqref="K63">
    <cfRule type="cellIs" dxfId="1636" priority="35" operator="equal">
      <formula>"HIDE-NO VAR"</formula>
    </cfRule>
  </conditionalFormatting>
  <conditionalFormatting sqref="K63">
    <cfRule type="cellIs" dxfId="1635" priority="34" operator="equal">
      <formula>"NO VAR"</formula>
    </cfRule>
  </conditionalFormatting>
  <conditionalFormatting sqref="K63">
    <cfRule type="cellIs" dxfId="1634" priority="33" operator="equal">
      <formula>"NO VAR"</formula>
    </cfRule>
  </conditionalFormatting>
  <conditionalFormatting sqref="K63">
    <cfRule type="cellIs" dxfId="1633" priority="32" operator="equal">
      <formula>"HIDE-NO VAR"</formula>
    </cfRule>
  </conditionalFormatting>
  <conditionalFormatting sqref="K63">
    <cfRule type="cellIs" dxfId="1632" priority="31" operator="equal">
      <formula>"NO VAR"</formula>
    </cfRule>
  </conditionalFormatting>
  <conditionalFormatting sqref="K63">
    <cfRule type="cellIs" dxfId="1631" priority="30" operator="equal">
      <formula>"NO VAR"</formula>
    </cfRule>
  </conditionalFormatting>
  <conditionalFormatting sqref="K63">
    <cfRule type="cellIs" dxfId="1630" priority="29" operator="equal">
      <formula>"HIDE-NO VAR"</formula>
    </cfRule>
  </conditionalFormatting>
  <conditionalFormatting sqref="K63">
    <cfRule type="cellIs" dxfId="1629" priority="28" operator="equal">
      <formula>"NO VAR"</formula>
    </cfRule>
  </conditionalFormatting>
  <conditionalFormatting sqref="K63">
    <cfRule type="cellIs" dxfId="1628" priority="27" operator="equal">
      <formula>"NO VAR"</formula>
    </cfRule>
  </conditionalFormatting>
  <conditionalFormatting sqref="K63">
    <cfRule type="cellIs" dxfId="1627" priority="26" operator="equal">
      <formula>"HIDE-NO VAR"</formula>
    </cfRule>
  </conditionalFormatting>
  <conditionalFormatting sqref="K63">
    <cfRule type="cellIs" dxfId="1626" priority="25" operator="equal">
      <formula>"NO VAR"</formula>
    </cfRule>
  </conditionalFormatting>
  <conditionalFormatting sqref="K63">
    <cfRule type="cellIs" dxfId="1625" priority="24" operator="equal">
      <formula>"NO VAR"</formula>
    </cfRule>
  </conditionalFormatting>
  <conditionalFormatting sqref="K63">
    <cfRule type="cellIs" dxfId="1624" priority="23" operator="equal">
      <formula>"HIDE-NO VAR"</formula>
    </cfRule>
  </conditionalFormatting>
  <conditionalFormatting sqref="K63">
    <cfRule type="cellIs" dxfId="1623" priority="22" operator="equal">
      <formula>"NO VAR"</formula>
    </cfRule>
  </conditionalFormatting>
  <conditionalFormatting sqref="K63">
    <cfRule type="cellIs" dxfId="1622" priority="21" operator="equal">
      <formula>"NO VAR"</formula>
    </cfRule>
  </conditionalFormatting>
  <conditionalFormatting sqref="K63">
    <cfRule type="cellIs" dxfId="1621" priority="20" operator="equal">
      <formula>"HIDE-NO VAR"</formula>
    </cfRule>
  </conditionalFormatting>
  <conditionalFormatting sqref="K63">
    <cfRule type="cellIs" dxfId="1620" priority="19" operator="equal">
      <formula>"NO VAR"</formula>
    </cfRule>
  </conditionalFormatting>
  <conditionalFormatting sqref="K63">
    <cfRule type="cellIs" dxfId="1619" priority="18" operator="equal">
      <formula>"NO VAR"</formula>
    </cfRule>
  </conditionalFormatting>
  <conditionalFormatting sqref="K63">
    <cfRule type="cellIs" dxfId="1618" priority="17" operator="equal">
      <formula>"HIDE-NO VAR"</formula>
    </cfRule>
  </conditionalFormatting>
  <conditionalFormatting sqref="K63">
    <cfRule type="cellIs" dxfId="1617" priority="16" operator="equal">
      <formula>"NO VAR"</formula>
    </cfRule>
  </conditionalFormatting>
  <conditionalFormatting sqref="K63">
    <cfRule type="cellIs" dxfId="1616" priority="15" operator="equal">
      <formula>"NO VAR"</formula>
    </cfRule>
  </conditionalFormatting>
  <conditionalFormatting sqref="K63">
    <cfRule type="cellIs" dxfId="1615" priority="14" operator="equal">
      <formula>"HIDE-NO VAR"</formula>
    </cfRule>
  </conditionalFormatting>
  <conditionalFormatting sqref="K63">
    <cfRule type="cellIs" dxfId="1614" priority="13" operator="equal">
      <formula>"NO VAR"</formula>
    </cfRule>
  </conditionalFormatting>
  <conditionalFormatting sqref="K63">
    <cfRule type="cellIs" dxfId="1613" priority="12" operator="equal">
      <formula>"NO VAR"</formula>
    </cfRule>
  </conditionalFormatting>
  <conditionalFormatting sqref="K63">
    <cfRule type="cellIs" dxfId="1612" priority="11" operator="equal">
      <formula>"HIDE-NO VAR"</formula>
    </cfRule>
  </conditionalFormatting>
  <conditionalFormatting sqref="K63">
    <cfRule type="cellIs" dxfId="1611" priority="10" operator="equal">
      <formula>"NO VAR"</formula>
    </cfRule>
  </conditionalFormatting>
  <conditionalFormatting sqref="K63">
    <cfRule type="cellIs" dxfId="1610" priority="9" operator="equal">
      <formula>"NO VAR"</formula>
    </cfRule>
  </conditionalFormatting>
  <conditionalFormatting sqref="K63">
    <cfRule type="cellIs" dxfId="1609" priority="8" operator="equal">
      <formula>"HIDE-NO VAR"</formula>
    </cfRule>
  </conditionalFormatting>
  <conditionalFormatting sqref="K63">
    <cfRule type="cellIs" dxfId="1608" priority="7" operator="equal">
      <formula>"NO VAR"</formula>
    </cfRule>
  </conditionalFormatting>
  <conditionalFormatting sqref="K63">
    <cfRule type="cellIs" dxfId="1607" priority="6" operator="equal">
      <formula>"NO VAR"</formula>
    </cfRule>
  </conditionalFormatting>
  <conditionalFormatting sqref="K63">
    <cfRule type="cellIs" dxfId="1606" priority="5" operator="equal">
      <formula>"HIDE-NO VAR"</formula>
    </cfRule>
  </conditionalFormatting>
  <conditionalFormatting sqref="K63">
    <cfRule type="cellIs" dxfId="1605" priority="4" operator="equal">
      <formula>"NO VAR"</formula>
    </cfRule>
  </conditionalFormatting>
  <conditionalFormatting sqref="K63">
    <cfRule type="cellIs" dxfId="1604" priority="3" operator="equal">
      <formula>"NO VAR"</formula>
    </cfRule>
  </conditionalFormatting>
  <conditionalFormatting sqref="K63">
    <cfRule type="cellIs" dxfId="1603" priority="2" operator="equal">
      <formula>"INCORRECT LINE BEING PICKED UP"</formula>
    </cfRule>
  </conditionalFormatting>
  <printOptions horizontalCentered="1"/>
  <pageMargins left="0.7" right="0.7" top="0.75" bottom="0.75" header="0.3" footer="0.3"/>
  <pageSetup scale="62" orientation="landscape" r:id="rId1"/>
  <drawing r:id="rId2"/>
  <legacyDrawing r:id="rId3"/>
  <controls>
    <mc:AlternateContent xmlns:mc="http://schemas.openxmlformats.org/markup-compatibility/2006">
      <mc:Choice Requires="x14">
        <control shapeId="25601" r:id="rId4" name="CommandButton1">
          <controlPr defaultSize="0" autoLine="0" r:id="rId5">
            <anchor moveWithCells="1">
              <from>
                <xdr:col>7</xdr:col>
                <xdr:colOff>38100</xdr:colOff>
                <xdr:row>0</xdr:row>
                <xdr:rowOff>133350</xdr:rowOff>
              </from>
              <to>
                <xdr:col>8</xdr:col>
                <xdr:colOff>962025</xdr:colOff>
                <xdr:row>2</xdr:row>
                <xdr:rowOff>9525</xdr:rowOff>
              </to>
            </anchor>
          </controlPr>
        </control>
      </mc:Choice>
      <mc:Fallback>
        <control shapeId="25601" r:id="rId4" name="CommandButton1"/>
      </mc:Fallback>
    </mc:AlternateContent>
    <mc:AlternateContent xmlns:mc="http://schemas.openxmlformats.org/markup-compatibility/2006">
      <mc:Choice Requires="x14">
        <control shapeId="25602" r:id="rId6" name="CommandButton2">
          <controlPr defaultSize="0" autoLine="0" r:id="rId7">
            <anchor moveWithCells="1">
              <from>
                <xdr:col>7</xdr:col>
                <xdr:colOff>28575</xdr:colOff>
                <xdr:row>2</xdr:row>
                <xdr:rowOff>190500</xdr:rowOff>
              </from>
              <to>
                <xdr:col>8</xdr:col>
                <xdr:colOff>942975</xdr:colOff>
                <xdr:row>4</xdr:row>
                <xdr:rowOff>171450</xdr:rowOff>
              </to>
            </anchor>
          </controlPr>
        </control>
      </mc:Choice>
      <mc:Fallback>
        <control shapeId="25602" r:id="rId6" name="CommandButton2"/>
      </mc:Fallback>
    </mc:AlternateContent>
    <mc:AlternateContent xmlns:mc="http://schemas.openxmlformats.org/markup-compatibility/2006">
      <mc:Choice Requires="x14">
        <control shapeId="25603" r:id="rId8" name="Button 3">
          <controlPr defaultSize="0" print="0" autoFill="0" autoPict="0" macro="[0]!Macro8">
            <anchor moveWithCells="1" sizeWithCells="1">
              <from>
                <xdr:col>9</xdr:col>
                <xdr:colOff>28575</xdr:colOff>
                <xdr:row>0</xdr:row>
                <xdr:rowOff>133350</xdr:rowOff>
              </from>
              <to>
                <xdr:col>10</xdr:col>
                <xdr:colOff>1295400</xdr:colOff>
                <xdr:row>1</xdr:row>
                <xdr:rowOff>276225</xdr:rowOff>
              </to>
            </anchor>
          </controlPr>
        </control>
      </mc:Choice>
    </mc:AlternateContent>
    <mc:AlternateContent xmlns:mc="http://schemas.openxmlformats.org/markup-compatibility/2006">
      <mc:Choice Requires="x14">
        <control shapeId="25604" r:id="rId9" name="Button 4">
          <controlPr defaultSize="0" print="0" autoFill="0" autoPict="0" macro="[0]!Macro9">
            <anchor moveWithCells="1" sizeWithCells="1">
              <from>
                <xdr:col>9</xdr:col>
                <xdr:colOff>28575</xdr:colOff>
                <xdr:row>2</xdr:row>
                <xdr:rowOff>209550</xdr:rowOff>
              </from>
              <to>
                <xdr:col>10</xdr:col>
                <xdr:colOff>1314450</xdr:colOff>
                <xdr:row>4</xdr:row>
                <xdr:rowOff>180975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231DF-9894-46A7-BDBF-71E2C8C1E155}">
  <sheetPr codeName="Sheet11">
    <tabColor theme="6" tint="-0.249977111117893"/>
  </sheetPr>
  <dimension ref="A1:AR160"/>
  <sheetViews>
    <sheetView topLeftCell="C1" zoomScale="70" zoomScaleNormal="70" workbookViewId="0">
      <selection activeCell="X28" sqref="X28"/>
    </sheetView>
  </sheetViews>
  <sheetFormatPr defaultRowHeight="15" x14ac:dyDescent="0.25"/>
  <cols>
    <col min="1" max="1" width="0.85546875" customWidth="1"/>
    <col min="2" max="2" width="71.5703125" customWidth="1"/>
    <col min="3" max="3" width="0.85546875" customWidth="1"/>
    <col min="4" max="5" width="14.42578125" customWidth="1"/>
    <col min="6" max="9" width="13.85546875" customWidth="1"/>
    <col min="10" max="12" width="13.5703125" customWidth="1"/>
    <col min="13" max="18" width="13.85546875" customWidth="1"/>
    <col min="19" max="19" width="15.140625" customWidth="1"/>
    <col min="20" max="20" width="15" customWidth="1"/>
    <col min="21" max="21" width="15.140625" customWidth="1"/>
    <col min="22" max="22" width="0.85546875" customWidth="1"/>
    <col min="23" max="23" width="13.140625" customWidth="1"/>
    <col min="27" max="27" width="0" hidden="1" customWidth="1"/>
    <col min="28" max="28" width="19.140625" hidden="1" customWidth="1"/>
    <col min="29" max="40" width="0" hidden="1" customWidth="1"/>
    <col min="41" max="41" width="10" hidden="1" customWidth="1"/>
    <col min="42" max="42" width="0" hidden="1" customWidth="1"/>
  </cols>
  <sheetData>
    <row r="1" spans="1:44" s="80" customFormat="1" ht="28.5" x14ac:dyDescent="0.45">
      <c r="A1" s="203" t="s">
        <v>0</v>
      </c>
      <c r="B1" s="203"/>
      <c r="C1" s="203"/>
      <c r="D1" s="203"/>
      <c r="E1" s="203"/>
      <c r="F1" s="203"/>
      <c r="G1" s="203"/>
      <c r="H1" s="203"/>
      <c r="I1" s="203"/>
      <c r="J1" s="203"/>
      <c r="K1" s="203"/>
      <c r="L1" s="203"/>
      <c r="M1" s="203"/>
      <c r="N1" s="203"/>
      <c r="O1" s="203"/>
      <c r="P1" s="203"/>
      <c r="Q1" s="203"/>
      <c r="R1" s="203"/>
      <c r="S1" s="203"/>
      <c r="T1" s="203"/>
      <c r="U1" s="203"/>
      <c r="V1" s="203"/>
      <c r="AA1" s="5"/>
      <c r="AB1" s="172"/>
      <c r="AC1" s="6"/>
      <c r="AD1" s="6"/>
      <c r="AE1" s="6"/>
      <c r="AF1" s="6"/>
      <c r="AG1" s="6"/>
      <c r="AH1" s="6"/>
      <c r="AI1" s="6"/>
      <c r="AJ1" s="6"/>
      <c r="AK1" s="6"/>
      <c r="AL1" s="6"/>
      <c r="AM1" s="6"/>
      <c r="AN1" s="6"/>
      <c r="AO1" s="6"/>
      <c r="AP1" s="5"/>
    </row>
    <row r="2" spans="1:44" s="23" customFormat="1" ht="22.5" customHeight="1" x14ac:dyDescent="0.4">
      <c r="A2" s="204" t="s">
        <v>167</v>
      </c>
      <c r="B2" s="204"/>
      <c r="C2" s="204"/>
      <c r="D2" s="204"/>
      <c r="E2" s="204"/>
      <c r="F2" s="204"/>
      <c r="G2" s="204"/>
      <c r="H2" s="204"/>
      <c r="I2" s="204"/>
      <c r="J2" s="204"/>
      <c r="K2" s="204"/>
      <c r="L2" s="204"/>
      <c r="M2" s="204"/>
      <c r="N2" s="204"/>
      <c r="O2" s="204"/>
      <c r="P2" s="204"/>
      <c r="Q2" s="204"/>
      <c r="R2" s="204"/>
      <c r="S2" s="204"/>
      <c r="T2" s="204"/>
      <c r="U2" s="204"/>
      <c r="V2" s="91"/>
      <c r="AA2" s="205" t="s">
        <v>69</v>
      </c>
      <c r="AB2" s="205"/>
      <c r="AC2" s="205"/>
      <c r="AD2" s="205"/>
      <c r="AE2" s="205"/>
      <c r="AF2" s="205"/>
      <c r="AG2" s="205"/>
      <c r="AH2" s="205"/>
      <c r="AI2" s="205"/>
      <c r="AJ2" s="205"/>
      <c r="AK2" s="205"/>
      <c r="AL2" s="205"/>
      <c r="AM2" s="205"/>
      <c r="AN2" s="205"/>
      <c r="AO2" s="205"/>
      <c r="AP2" s="205"/>
    </row>
    <row r="3" spans="1:44" s="81" customFormat="1" ht="22.5" customHeight="1" x14ac:dyDescent="0.4">
      <c r="A3" s="206" t="s">
        <v>80</v>
      </c>
      <c r="B3" s="206"/>
      <c r="C3" s="206"/>
      <c r="D3" s="206"/>
      <c r="E3" s="206"/>
      <c r="F3" s="206"/>
      <c r="G3" s="206"/>
      <c r="H3" s="206"/>
      <c r="I3" s="206"/>
      <c r="J3" s="206"/>
      <c r="K3" s="206"/>
      <c r="L3" s="206"/>
      <c r="M3" s="206"/>
      <c r="N3" s="206"/>
      <c r="O3" s="206"/>
      <c r="P3" s="206"/>
      <c r="Q3" s="206"/>
      <c r="R3" s="206"/>
      <c r="S3" s="206"/>
      <c r="T3" s="206"/>
      <c r="U3" s="206"/>
      <c r="V3" s="206"/>
      <c r="AA3" s="5"/>
      <c r="AB3" s="6"/>
      <c r="AC3" s="5"/>
      <c r="AD3" s="5"/>
      <c r="AE3" s="5"/>
      <c r="AF3" s="5"/>
      <c r="AG3" s="5"/>
      <c r="AH3" s="5"/>
      <c r="AI3" s="5"/>
      <c r="AJ3" s="5"/>
      <c r="AK3" s="5"/>
      <c r="AL3" s="5"/>
      <c r="AM3" s="5"/>
      <c r="AN3" s="5"/>
      <c r="AO3" s="5"/>
      <c r="AP3" s="5"/>
    </row>
    <row r="4" spans="1:44" s="82" customFormat="1" ht="22.5" customHeight="1" x14ac:dyDescent="0.35">
      <c r="A4" s="207" t="s">
        <v>169</v>
      </c>
      <c r="B4" s="208"/>
      <c r="C4" s="208"/>
      <c r="D4" s="208"/>
      <c r="E4" s="208"/>
      <c r="F4" s="208"/>
      <c r="G4" s="208"/>
      <c r="H4" s="208"/>
      <c r="I4" s="208"/>
      <c r="J4" s="208"/>
      <c r="K4" s="208"/>
      <c r="L4" s="208"/>
      <c r="M4" s="208"/>
      <c r="N4" s="208"/>
      <c r="O4" s="208"/>
      <c r="P4" s="208"/>
      <c r="Q4" s="208"/>
      <c r="R4" s="208"/>
      <c r="S4" s="208"/>
      <c r="T4" s="208"/>
      <c r="U4" s="208"/>
      <c r="V4" s="208"/>
      <c r="AA4" s="5"/>
      <c r="AB4" s="7"/>
      <c r="AC4" s="209" t="s">
        <v>75</v>
      </c>
      <c r="AD4" s="210"/>
      <c r="AE4" s="210"/>
      <c r="AF4" s="210"/>
      <c r="AG4" s="210"/>
      <c r="AH4" s="210"/>
      <c r="AI4" s="210"/>
      <c r="AJ4" s="210"/>
      <c r="AK4" s="210"/>
      <c r="AL4" s="210"/>
      <c r="AM4" s="210"/>
      <c r="AN4" s="210"/>
      <c r="AO4" s="210"/>
      <c r="AP4" s="211"/>
    </row>
    <row r="5" spans="1:44" s="83" customFormat="1" ht="20.25" customHeight="1" x14ac:dyDescent="0.35">
      <c r="A5" s="191" t="s">
        <v>8</v>
      </c>
      <c r="B5" s="192"/>
      <c r="C5" s="192"/>
      <c r="D5" s="192"/>
      <c r="E5" s="192"/>
      <c r="F5" s="192"/>
      <c r="G5" s="192"/>
      <c r="H5" s="192"/>
      <c r="I5" s="192"/>
      <c r="J5" s="192"/>
      <c r="K5" s="192"/>
      <c r="L5" s="192"/>
      <c r="M5" s="192"/>
      <c r="N5" s="192"/>
      <c r="O5" s="192"/>
      <c r="P5" s="192"/>
      <c r="Q5" s="192"/>
      <c r="R5" s="192"/>
      <c r="S5" s="192"/>
      <c r="T5" s="192"/>
      <c r="U5" s="192"/>
      <c r="V5" s="192"/>
      <c r="AA5" s="5"/>
      <c r="AB5" s="7"/>
      <c r="AC5" s="193" t="s">
        <v>70</v>
      </c>
      <c r="AD5" s="194"/>
      <c r="AE5" s="194"/>
      <c r="AF5" s="194"/>
      <c r="AG5" s="194"/>
      <c r="AH5" s="194"/>
      <c r="AI5" s="194"/>
      <c r="AJ5" s="194"/>
      <c r="AK5" s="194"/>
      <c r="AL5" s="194"/>
      <c r="AM5" s="194"/>
      <c r="AN5" s="195"/>
      <c r="AO5" s="173" t="s">
        <v>77</v>
      </c>
      <c r="AP5" s="8" t="s">
        <v>71</v>
      </c>
    </row>
    <row r="6" spans="1:44" x14ac:dyDescent="0.25">
      <c r="AA6" s="5"/>
      <c r="AB6" s="7" t="s">
        <v>127</v>
      </c>
      <c r="AC6" s="6" t="s">
        <v>56</v>
      </c>
      <c r="AD6" s="6" t="s">
        <v>57</v>
      </c>
      <c r="AE6" s="6" t="s">
        <v>58</v>
      </c>
      <c r="AF6" s="6" t="s">
        <v>59</v>
      </c>
      <c r="AG6" s="6" t="s">
        <v>2</v>
      </c>
      <c r="AH6" s="6" t="s">
        <v>60</v>
      </c>
      <c r="AI6" s="6" t="s">
        <v>61</v>
      </c>
      <c r="AJ6" s="6" t="s">
        <v>62</v>
      </c>
      <c r="AK6" s="6" t="s">
        <v>63</v>
      </c>
      <c r="AL6" s="6" t="s">
        <v>64</v>
      </c>
      <c r="AM6" s="6" t="s">
        <v>65</v>
      </c>
      <c r="AN6" s="6" t="s">
        <v>66</v>
      </c>
      <c r="AO6" s="6" t="s">
        <v>1</v>
      </c>
      <c r="AP6" s="6" t="s">
        <v>71</v>
      </c>
    </row>
    <row r="7" spans="1:44" ht="17.25" customHeight="1" x14ac:dyDescent="0.3">
      <c r="AA7" s="5"/>
      <c r="AB7" s="16" t="str">
        <f>AB$6&amp;"-CONS"</f>
        <v>BUD2-CONS</v>
      </c>
      <c r="AC7" s="18" t="s">
        <v>112</v>
      </c>
      <c r="AD7" s="9" t="str">
        <f>IF(RIGHT(AC7)="Z",CHAR(CODE(LEFT(AC7))+1),LEFT(AC7))&amp;IF(RIGHT(AC7)&lt;&gt;"Z",CHAR(CODE(RIGHT(AC7))+1),CHAR(65))</f>
        <v>HP</v>
      </c>
      <c r="AE7" s="9" t="str">
        <f t="shared" ref="AE7:AP7" si="0">IF(RIGHT(AD7)="Z",CHAR(CODE(LEFT(AD7))+1),LEFT(AD7))&amp;IF(RIGHT(AD7)&lt;&gt;"Z",CHAR(CODE(RIGHT(AD7))+1),CHAR(65))</f>
        <v>HQ</v>
      </c>
      <c r="AF7" s="9" t="str">
        <f t="shared" si="0"/>
        <v>HR</v>
      </c>
      <c r="AG7" s="9" t="str">
        <f t="shared" si="0"/>
        <v>HS</v>
      </c>
      <c r="AH7" s="9" t="str">
        <f t="shared" si="0"/>
        <v>HT</v>
      </c>
      <c r="AI7" s="9" t="str">
        <f t="shared" si="0"/>
        <v>HU</v>
      </c>
      <c r="AJ7" s="9" t="str">
        <f t="shared" si="0"/>
        <v>HV</v>
      </c>
      <c r="AK7" s="9" t="str">
        <f t="shared" si="0"/>
        <v>HW</v>
      </c>
      <c r="AL7" s="9" t="str">
        <f t="shared" si="0"/>
        <v>HX</v>
      </c>
      <c r="AM7" s="9" t="str">
        <f t="shared" si="0"/>
        <v>HY</v>
      </c>
      <c r="AN7" s="9" t="str">
        <f t="shared" si="0"/>
        <v>HZ</v>
      </c>
      <c r="AO7" s="9" t="str">
        <f t="shared" si="0"/>
        <v>IA</v>
      </c>
      <c r="AP7" s="9" t="str">
        <f t="shared" si="0"/>
        <v>IB</v>
      </c>
    </row>
    <row r="8" spans="1:44" s="87" customFormat="1" ht="22.5" customHeight="1" x14ac:dyDescent="0.25">
      <c r="A8" s="84"/>
      <c r="B8" s="85"/>
      <c r="C8" s="86"/>
      <c r="D8" s="236" t="s">
        <v>50</v>
      </c>
      <c r="E8" s="237"/>
      <c r="F8" s="237"/>
      <c r="G8" s="236" t="s">
        <v>51</v>
      </c>
      <c r="H8" s="237"/>
      <c r="I8" s="237"/>
      <c r="J8" s="236" t="s">
        <v>52</v>
      </c>
      <c r="K8" s="237"/>
      <c r="L8" s="237"/>
      <c r="M8" s="236" t="s">
        <v>53</v>
      </c>
      <c r="N8" s="237"/>
      <c r="O8" s="238"/>
      <c r="P8" s="236" t="s">
        <v>54</v>
      </c>
      <c r="Q8" s="237"/>
      <c r="R8" s="238"/>
      <c r="S8" s="236" t="s">
        <v>55</v>
      </c>
      <c r="T8" s="237"/>
      <c r="U8" s="238"/>
      <c r="AA8" s="19"/>
      <c r="AB8" s="20" t="str">
        <f>AB$6&amp;"-NYCTA"</f>
        <v>BUD2-NYCTA</v>
      </c>
      <c r="AC8" s="21" t="str">
        <f t="shared" ref="AC8:AC9" si="1">IF(RIGHT(AP7)="Z",CHAR(CODE(LEFT(AP7))+1),LEFT(AP7))&amp;IF(RIGHT(AP7)&lt;&gt;"Z",CHAR(CODE(RIGHT(AP7))+1),CHAR(65))</f>
        <v>IC</v>
      </c>
      <c r="AD8" s="21" t="str">
        <f t="shared" ref="AD8:AP11" si="2">IF(RIGHT(AC8)="Z",CHAR(CODE(LEFT(AC8))+1),LEFT(AC8))&amp;IF(RIGHT(AC8)&lt;&gt;"Z",CHAR(CODE(RIGHT(AC8))+1),CHAR(65))</f>
        <v>ID</v>
      </c>
      <c r="AE8" s="21" t="str">
        <f t="shared" si="2"/>
        <v>IE</v>
      </c>
      <c r="AF8" s="21" t="str">
        <f t="shared" si="2"/>
        <v>IF</v>
      </c>
      <c r="AG8" s="21" t="str">
        <f t="shared" si="2"/>
        <v>IG</v>
      </c>
      <c r="AH8" s="21" t="str">
        <f t="shared" si="2"/>
        <v>IH</v>
      </c>
      <c r="AI8" s="21" t="str">
        <f t="shared" si="2"/>
        <v>II</v>
      </c>
      <c r="AJ8" s="21" t="str">
        <f t="shared" si="2"/>
        <v>IJ</v>
      </c>
      <c r="AK8" s="21" t="str">
        <f t="shared" si="2"/>
        <v>IK</v>
      </c>
      <c r="AL8" s="21" t="str">
        <f t="shared" si="2"/>
        <v>IL</v>
      </c>
      <c r="AM8" s="21" t="str">
        <f t="shared" si="2"/>
        <v>IM</v>
      </c>
      <c r="AN8" s="21" t="str">
        <f t="shared" si="2"/>
        <v>IN</v>
      </c>
      <c r="AO8" s="21" t="str">
        <f t="shared" si="2"/>
        <v>IO</v>
      </c>
      <c r="AP8" s="21" t="str">
        <f t="shared" si="2"/>
        <v>IP</v>
      </c>
    </row>
    <row r="9" spans="1:44" s="1" customFormat="1" ht="18" customHeight="1" x14ac:dyDescent="0.3">
      <c r="A9" s="32"/>
      <c r="B9" s="33"/>
      <c r="C9" s="33"/>
      <c r="D9" s="54" t="s">
        <v>177</v>
      </c>
      <c r="E9" s="234" t="s">
        <v>94</v>
      </c>
      <c r="F9" s="232" t="s">
        <v>7</v>
      </c>
      <c r="G9" s="54" t="s">
        <v>177</v>
      </c>
      <c r="H9" s="234" t="s">
        <v>94</v>
      </c>
      <c r="I9" s="232" t="s">
        <v>7</v>
      </c>
      <c r="J9" s="54" t="s">
        <v>177</v>
      </c>
      <c r="K9" s="234" t="s">
        <v>94</v>
      </c>
      <c r="L9" s="232" t="s">
        <v>7</v>
      </c>
      <c r="M9" s="54" t="s">
        <v>177</v>
      </c>
      <c r="N9" s="234" t="s">
        <v>94</v>
      </c>
      <c r="O9" s="232" t="s">
        <v>7</v>
      </c>
      <c r="P9" s="54" t="s">
        <v>177</v>
      </c>
      <c r="Q9" s="234" t="s">
        <v>94</v>
      </c>
      <c r="R9" s="232" t="s">
        <v>7</v>
      </c>
      <c r="S9" s="54" t="s">
        <v>177</v>
      </c>
      <c r="T9" s="234" t="s">
        <v>94</v>
      </c>
      <c r="U9" s="232" t="s">
        <v>7</v>
      </c>
      <c r="X9" s="87"/>
      <c r="Y9" s="87"/>
      <c r="Z9" s="87"/>
      <c r="AA9" s="5"/>
      <c r="AB9" s="16" t="str">
        <f>AB$6&amp;"-CRR"</f>
        <v>BUD2-CRR</v>
      </c>
      <c r="AC9" s="9" t="str">
        <f t="shared" si="1"/>
        <v>IQ</v>
      </c>
      <c r="AD9" s="9" t="str">
        <f t="shared" si="2"/>
        <v>IR</v>
      </c>
      <c r="AE9" s="9" t="str">
        <f t="shared" si="2"/>
        <v>IS</v>
      </c>
      <c r="AF9" s="9" t="str">
        <f t="shared" si="2"/>
        <v>IT</v>
      </c>
      <c r="AG9" s="9" t="str">
        <f t="shared" si="2"/>
        <v>IU</v>
      </c>
      <c r="AH9" s="9" t="str">
        <f t="shared" si="2"/>
        <v>IV</v>
      </c>
      <c r="AI9" s="9" t="str">
        <f t="shared" si="2"/>
        <v>IW</v>
      </c>
      <c r="AJ9" s="9" t="str">
        <f t="shared" si="2"/>
        <v>IX</v>
      </c>
      <c r="AK9" s="9" t="str">
        <f t="shared" si="2"/>
        <v>IY</v>
      </c>
      <c r="AL9" s="9" t="str">
        <f t="shared" si="2"/>
        <v>IZ</v>
      </c>
      <c r="AM9" s="9" t="str">
        <f t="shared" si="2"/>
        <v>JA</v>
      </c>
      <c r="AN9" s="9" t="str">
        <f t="shared" si="2"/>
        <v>JB</v>
      </c>
      <c r="AO9" s="9" t="str">
        <f t="shared" si="2"/>
        <v>JC</v>
      </c>
      <c r="AP9" s="9" t="str">
        <f t="shared" si="2"/>
        <v>JD</v>
      </c>
    </row>
    <row r="10" spans="1:44" s="1" customFormat="1" ht="15.75" customHeight="1" x14ac:dyDescent="0.3">
      <c r="A10" s="32"/>
      <c r="B10" s="33"/>
      <c r="C10" s="33"/>
      <c r="D10" s="55" t="s">
        <v>173</v>
      </c>
      <c r="E10" s="235"/>
      <c r="F10" s="233"/>
      <c r="G10" s="56" t="s">
        <v>173</v>
      </c>
      <c r="H10" s="235"/>
      <c r="I10" s="233"/>
      <c r="J10" s="56" t="s">
        <v>173</v>
      </c>
      <c r="K10" s="235"/>
      <c r="L10" s="233"/>
      <c r="M10" s="56" t="s">
        <v>173</v>
      </c>
      <c r="N10" s="235"/>
      <c r="O10" s="233"/>
      <c r="P10" s="56" t="s">
        <v>173</v>
      </c>
      <c r="Q10" s="235"/>
      <c r="R10" s="233"/>
      <c r="S10" s="56" t="s">
        <v>173</v>
      </c>
      <c r="T10" s="235"/>
      <c r="U10" s="233"/>
      <c r="X10" s="87"/>
      <c r="Y10" s="87"/>
      <c r="Z10" s="87"/>
      <c r="AA10" s="5"/>
      <c r="AB10" s="16" t="str">
        <f>AB$6&amp;"-SIRTA"</f>
        <v>BUD2-SIRTA</v>
      </c>
      <c r="AC10" s="9" t="str">
        <f>IF(RIGHT(AP11)="Z",CHAR(CODE(LEFT(AP11))+1),LEFT(AP11))&amp;IF(RIGHT(AP11)&lt;&gt;"Z",CHAR(CODE(RIGHT(AP11))+1),CHAR(65))</f>
        <v>KG</v>
      </c>
      <c r="AD10" s="9" t="str">
        <f t="shared" ref="AD10:AP10" si="3">IF(RIGHT(AC10)="Z",CHAR(CODE(LEFT(AC10))+1),LEFT(AC10))&amp;IF(RIGHT(AC10)&lt;&gt;"Z",CHAR(CODE(RIGHT(AC10))+1),CHAR(65))</f>
        <v>KH</v>
      </c>
      <c r="AE10" s="9" t="str">
        <f t="shared" si="3"/>
        <v>KI</v>
      </c>
      <c r="AF10" s="9" t="str">
        <f t="shared" si="3"/>
        <v>KJ</v>
      </c>
      <c r="AG10" s="9" t="str">
        <f t="shared" si="3"/>
        <v>KK</v>
      </c>
      <c r="AH10" s="9" t="str">
        <f t="shared" si="3"/>
        <v>KL</v>
      </c>
      <c r="AI10" s="9" t="str">
        <f t="shared" si="3"/>
        <v>KM</v>
      </c>
      <c r="AJ10" s="9" t="str">
        <f t="shared" si="3"/>
        <v>KN</v>
      </c>
      <c r="AK10" s="9" t="str">
        <f t="shared" si="3"/>
        <v>KO</v>
      </c>
      <c r="AL10" s="9" t="str">
        <f t="shared" si="3"/>
        <v>KP</v>
      </c>
      <c r="AM10" s="9" t="str">
        <f t="shared" si="3"/>
        <v>KQ</v>
      </c>
      <c r="AN10" s="9" t="str">
        <f t="shared" si="3"/>
        <v>KR</v>
      </c>
      <c r="AO10" s="9" t="str">
        <f t="shared" si="3"/>
        <v>KS</v>
      </c>
      <c r="AP10" s="9" t="str">
        <f t="shared" si="3"/>
        <v>KT</v>
      </c>
    </row>
    <row r="11" spans="1:44" s="1" customFormat="1" ht="15" customHeight="1" x14ac:dyDescent="0.3">
      <c r="A11" s="32"/>
      <c r="B11" s="33"/>
      <c r="C11" s="33"/>
      <c r="D11" s="28"/>
      <c r="E11" s="57"/>
      <c r="F11" s="58"/>
      <c r="G11" s="28"/>
      <c r="H11" s="57"/>
      <c r="I11" s="58"/>
      <c r="J11" s="28"/>
      <c r="K11" s="57"/>
      <c r="L11" s="58"/>
      <c r="M11" s="28"/>
      <c r="N11" s="57"/>
      <c r="O11" s="58"/>
      <c r="P11" s="28"/>
      <c r="Q11" s="57"/>
      <c r="R11" s="58"/>
      <c r="S11" s="28"/>
      <c r="T11" s="57"/>
      <c r="U11" s="58"/>
      <c r="X11" s="87"/>
      <c r="Y11" s="87"/>
      <c r="Z11" s="87"/>
      <c r="AA11" s="5"/>
      <c r="AB11" s="16" t="str">
        <f>AB$6&amp;"-MTABC"</f>
        <v>BUD2-MTABC</v>
      </c>
      <c r="AC11" s="9" t="str">
        <f>IF(RIGHT(AP12)="Z",CHAR(CODE(LEFT(AP12))+1),LEFT(AP12))&amp;IF(RIGHT(AP12)&lt;&gt;"Z",CHAR(CODE(RIGHT(AP12))+1),CHAR(65))</f>
        <v>JS</v>
      </c>
      <c r="AD11" s="9" t="str">
        <f t="shared" si="2"/>
        <v>JT</v>
      </c>
      <c r="AE11" s="9" t="str">
        <f t="shared" si="2"/>
        <v>JU</v>
      </c>
      <c r="AF11" s="9" t="str">
        <f t="shared" si="2"/>
        <v>JV</v>
      </c>
      <c r="AG11" s="9" t="str">
        <f t="shared" si="2"/>
        <v>JW</v>
      </c>
      <c r="AH11" s="9" t="str">
        <f t="shared" si="2"/>
        <v>JX</v>
      </c>
      <c r="AI11" s="9" t="str">
        <f t="shared" si="2"/>
        <v>JY</v>
      </c>
      <c r="AJ11" s="9" t="str">
        <f t="shared" si="2"/>
        <v>JZ</v>
      </c>
      <c r="AK11" s="9" t="str">
        <f t="shared" si="2"/>
        <v>KA</v>
      </c>
      <c r="AL11" s="9" t="str">
        <f t="shared" si="2"/>
        <v>KB</v>
      </c>
      <c r="AM11" s="9" t="str">
        <f t="shared" si="2"/>
        <v>KC</v>
      </c>
      <c r="AN11" s="9" t="str">
        <f t="shared" si="2"/>
        <v>KD</v>
      </c>
      <c r="AO11" s="9" t="str">
        <f t="shared" si="2"/>
        <v>KE</v>
      </c>
      <c r="AP11" s="9" t="str">
        <f t="shared" si="2"/>
        <v>KF</v>
      </c>
    </row>
    <row r="12" spans="1:44" s="1" customFormat="1" ht="18" customHeight="1" x14ac:dyDescent="0.3">
      <c r="A12" s="32"/>
      <c r="B12" s="39" t="s">
        <v>4</v>
      </c>
      <c r="C12" s="33"/>
      <c r="D12" s="32"/>
      <c r="E12" s="59"/>
      <c r="F12" s="60"/>
      <c r="G12" s="32"/>
      <c r="H12" s="59"/>
      <c r="I12" s="60"/>
      <c r="J12" s="32"/>
      <c r="K12" s="59"/>
      <c r="L12" s="60"/>
      <c r="M12" s="32"/>
      <c r="N12" s="59"/>
      <c r="O12" s="60"/>
      <c r="P12" s="32"/>
      <c r="Q12" s="59"/>
      <c r="R12" s="60"/>
      <c r="S12" s="32"/>
      <c r="T12" s="59"/>
      <c r="U12" s="60"/>
      <c r="X12" s="87"/>
      <c r="Y12" s="87"/>
      <c r="Z12" s="87"/>
      <c r="AA12" s="5"/>
      <c r="AB12" s="16" t="str">
        <f>AB$6&amp;"-HQ"</f>
        <v>BUD2-HQ</v>
      </c>
      <c r="AC12" s="9" t="str">
        <f>IF(RIGHT(AP9)="Z",CHAR(CODE(LEFT(AP9))+1),LEFT(AP9))&amp;IF(RIGHT(AP9)&lt;&gt;"Z",CHAR(CODE(RIGHT(AP9))+1),CHAR(65))</f>
        <v>JE</v>
      </c>
      <c r="AD12" s="9" t="str">
        <f t="shared" ref="AD12:AP12" si="4">IF(RIGHT(AC12)="Z",CHAR(CODE(LEFT(AC12))+1),LEFT(AC12))&amp;IF(RIGHT(AC12)&lt;&gt;"Z",CHAR(CODE(RIGHT(AC12))+1),CHAR(65))</f>
        <v>JF</v>
      </c>
      <c r="AE12" s="9" t="str">
        <f t="shared" si="4"/>
        <v>JG</v>
      </c>
      <c r="AF12" s="9" t="str">
        <f t="shared" si="4"/>
        <v>JH</v>
      </c>
      <c r="AG12" s="9" t="str">
        <f t="shared" si="4"/>
        <v>JI</v>
      </c>
      <c r="AH12" s="9" t="str">
        <f t="shared" si="4"/>
        <v>JJ</v>
      </c>
      <c r="AI12" s="9" t="str">
        <f t="shared" si="4"/>
        <v>JK</v>
      </c>
      <c r="AJ12" s="9" t="str">
        <f t="shared" si="4"/>
        <v>JL</v>
      </c>
      <c r="AK12" s="9" t="str">
        <f t="shared" si="4"/>
        <v>JM</v>
      </c>
      <c r="AL12" s="9" t="str">
        <f t="shared" si="4"/>
        <v>JN</v>
      </c>
      <c r="AM12" s="9" t="str">
        <f t="shared" si="4"/>
        <v>JO</v>
      </c>
      <c r="AN12" s="9" t="str">
        <f t="shared" si="4"/>
        <v>JP</v>
      </c>
      <c r="AO12" s="9" t="str">
        <f t="shared" si="4"/>
        <v>JQ</v>
      </c>
      <c r="AP12" s="9" t="str">
        <f t="shared" si="4"/>
        <v>JR</v>
      </c>
    </row>
    <row r="13" spans="1:44" s="1" customFormat="1" ht="18" customHeight="1" x14ac:dyDescent="0.3">
      <c r="A13" s="32"/>
      <c r="B13" s="51" t="s">
        <v>5</v>
      </c>
      <c r="C13" s="33"/>
      <c r="D13" s="140">
        <v>1459.0776326299997</v>
      </c>
      <c r="E13" s="141">
        <v>1063.2279247500001</v>
      </c>
      <c r="F13" s="142">
        <v>-395.84970787999964</v>
      </c>
      <c r="G13" s="140">
        <v>679.20461114000011</v>
      </c>
      <c r="H13" s="141">
        <v>496.96417835</v>
      </c>
      <c r="I13" s="142">
        <v>-182.24043279000011</v>
      </c>
      <c r="J13" s="140">
        <v>5.2171358370158041</v>
      </c>
      <c r="K13" s="141">
        <v>3.8018289300000001</v>
      </c>
      <c r="L13" s="142">
        <v>-1.415306907015804</v>
      </c>
      <c r="M13" s="140">
        <v>0</v>
      </c>
      <c r="N13" s="141">
        <v>0</v>
      </c>
      <c r="O13" s="142">
        <v>0</v>
      </c>
      <c r="P13" s="140">
        <v>0</v>
      </c>
      <c r="Q13" s="141">
        <v>0</v>
      </c>
      <c r="R13" s="142">
        <v>0</v>
      </c>
      <c r="S13" s="140">
        <v>2143.4993796070157</v>
      </c>
      <c r="T13" s="141">
        <v>1563.99393203</v>
      </c>
      <c r="U13" s="142">
        <v>-579.50544757701573</v>
      </c>
      <c r="X13" s="87"/>
      <c r="Y13" s="87"/>
      <c r="Z13" s="87"/>
      <c r="AA13" s="7">
        <v>9</v>
      </c>
      <c r="AB13" s="16" t="str">
        <f>AB$6&amp;"-BRTUN"</f>
        <v>BUD2-BRTUN</v>
      </c>
      <c r="AC13" s="9" t="str">
        <f>IF(RIGHT(AP10)="Z",CHAR(CODE(LEFT(AP10))+1),LEFT(AP10))&amp;IF(RIGHT(AP10)&lt;&gt;"Z",CHAR(CODE(RIGHT(AP10))+1),CHAR(65))</f>
        <v>KU</v>
      </c>
      <c r="AD13" s="9" t="str">
        <f t="shared" ref="AD13:AP13" si="5">IF(RIGHT(AC13)="Z",CHAR(CODE(LEFT(AC13))+1),LEFT(AC13))&amp;IF(RIGHT(AC13)&lt;&gt;"Z",CHAR(CODE(RIGHT(AC13))+1),CHAR(65))</f>
        <v>KV</v>
      </c>
      <c r="AE13" s="9" t="str">
        <f t="shared" si="5"/>
        <v>KW</v>
      </c>
      <c r="AF13" s="9" t="str">
        <f t="shared" si="5"/>
        <v>KX</v>
      </c>
      <c r="AG13" s="9" t="str">
        <f t="shared" si="5"/>
        <v>KY</v>
      </c>
      <c r="AH13" s="9" t="str">
        <f t="shared" si="5"/>
        <v>KZ</v>
      </c>
      <c r="AI13" s="9" t="str">
        <f t="shared" si="5"/>
        <v>LA</v>
      </c>
      <c r="AJ13" s="9" t="str">
        <f t="shared" si="5"/>
        <v>LB</v>
      </c>
      <c r="AK13" s="9" t="str">
        <f t="shared" si="5"/>
        <v>LC</v>
      </c>
      <c r="AL13" s="9" t="str">
        <f t="shared" si="5"/>
        <v>LD</v>
      </c>
      <c r="AM13" s="9" t="str">
        <f t="shared" si="5"/>
        <v>LE</v>
      </c>
      <c r="AN13" s="9" t="str">
        <f t="shared" si="5"/>
        <v>LF</v>
      </c>
      <c r="AO13" s="9" t="str">
        <f t="shared" si="5"/>
        <v>LG</v>
      </c>
      <c r="AP13" s="9" t="str">
        <f t="shared" si="5"/>
        <v>LH</v>
      </c>
    </row>
    <row r="14" spans="1:44" s="1" customFormat="1" ht="18" customHeight="1" x14ac:dyDescent="0.3">
      <c r="A14" s="32"/>
      <c r="B14" s="51" t="s">
        <v>6</v>
      </c>
      <c r="C14" s="33"/>
      <c r="D14" s="140">
        <v>542.88341393292512</v>
      </c>
      <c r="E14" s="141">
        <v>480.34409499999998</v>
      </c>
      <c r="F14" s="142">
        <v>-62.539318932925141</v>
      </c>
      <c r="G14" s="140">
        <v>95.802955399927967</v>
      </c>
      <c r="H14" s="141">
        <v>84.766604999999998</v>
      </c>
      <c r="I14" s="142">
        <v>-11.036350399927969</v>
      </c>
      <c r="J14" s="140">
        <v>0</v>
      </c>
      <c r="K14" s="141">
        <v>0</v>
      </c>
      <c r="L14" s="142">
        <v>0</v>
      </c>
      <c r="M14" s="140">
        <v>0</v>
      </c>
      <c r="N14" s="141">
        <v>0</v>
      </c>
      <c r="O14" s="142">
        <v>0</v>
      </c>
      <c r="P14" s="140">
        <v>0</v>
      </c>
      <c r="Q14" s="141">
        <v>0</v>
      </c>
      <c r="R14" s="142">
        <v>0</v>
      </c>
      <c r="S14" s="140">
        <v>638.68636933285313</v>
      </c>
      <c r="T14" s="141">
        <v>565.11069999999995</v>
      </c>
      <c r="U14" s="142">
        <v>-73.575669332853181</v>
      </c>
      <c r="V14" s="62"/>
      <c r="W14" s="62"/>
      <c r="X14" s="87"/>
      <c r="Y14" s="87"/>
      <c r="Z14" s="87"/>
      <c r="AA14" s="7">
        <f>AA13+1</f>
        <v>10</v>
      </c>
      <c r="AB14" s="5"/>
      <c r="AC14" s="5"/>
      <c r="AD14" s="5"/>
      <c r="AE14" s="5"/>
      <c r="AF14" s="5"/>
      <c r="AG14" s="5"/>
      <c r="AH14" s="5"/>
      <c r="AI14" s="5"/>
      <c r="AJ14" s="5"/>
      <c r="AK14" s="5"/>
      <c r="AL14" s="5"/>
      <c r="AM14" s="5"/>
      <c r="AN14" s="5"/>
      <c r="AO14" s="5"/>
      <c r="AP14" s="5"/>
    </row>
    <row r="15" spans="1:44" s="1" customFormat="1" ht="18" customHeight="1" x14ac:dyDescent="0.3">
      <c r="A15" s="32"/>
      <c r="B15" s="51" t="s">
        <v>85</v>
      </c>
      <c r="C15" s="33"/>
      <c r="D15" s="140">
        <v>0</v>
      </c>
      <c r="E15" s="141">
        <v>0</v>
      </c>
      <c r="F15" s="142">
        <v>0</v>
      </c>
      <c r="G15" s="140">
        <v>0</v>
      </c>
      <c r="H15" s="141">
        <v>0</v>
      </c>
      <c r="I15" s="142">
        <v>0</v>
      </c>
      <c r="J15" s="140">
        <v>0</v>
      </c>
      <c r="K15" s="141">
        <v>0</v>
      </c>
      <c r="L15" s="142">
        <v>0</v>
      </c>
      <c r="M15" s="140">
        <v>0</v>
      </c>
      <c r="N15" s="141">
        <v>0</v>
      </c>
      <c r="O15" s="142">
        <v>0</v>
      </c>
      <c r="P15" s="140">
        <v>322.32605911235316</v>
      </c>
      <c r="Q15" s="141">
        <v>307.70518359000005</v>
      </c>
      <c r="R15" s="142">
        <v>-14.620875522353117</v>
      </c>
      <c r="S15" s="140">
        <v>322.32605911235316</v>
      </c>
      <c r="T15" s="141">
        <v>307.70518359000005</v>
      </c>
      <c r="U15" s="142">
        <v>-14.620875522353117</v>
      </c>
      <c r="V15" s="62"/>
      <c r="W15" s="62"/>
      <c r="X15" s="87"/>
      <c r="Y15" s="87"/>
      <c r="Z15" s="87"/>
      <c r="AA15" s="7">
        <f>AA14+13</f>
        <v>23</v>
      </c>
      <c r="AB15" s="7" t="s">
        <v>128</v>
      </c>
      <c r="AC15" s="5"/>
      <c r="AD15" s="5"/>
      <c r="AE15" s="5"/>
      <c r="AF15" s="5"/>
      <c r="AG15" s="5"/>
      <c r="AH15" s="5"/>
      <c r="AI15" s="5"/>
      <c r="AJ15" s="5"/>
      <c r="AK15" s="5"/>
      <c r="AL15" s="5"/>
      <c r="AM15" s="5"/>
      <c r="AN15" s="5"/>
      <c r="AO15" s="5"/>
      <c r="AP15" s="5"/>
      <c r="AQ15"/>
      <c r="AR15"/>
    </row>
    <row r="16" spans="1:44" s="1" customFormat="1" ht="18" customHeight="1" x14ac:dyDescent="0.3">
      <c r="A16" s="32"/>
      <c r="B16" s="51" t="s">
        <v>86</v>
      </c>
      <c r="C16" s="33"/>
      <c r="D16" s="140">
        <v>0</v>
      </c>
      <c r="E16" s="141">
        <v>0</v>
      </c>
      <c r="F16" s="142">
        <v>0</v>
      </c>
      <c r="G16" s="140">
        <v>0</v>
      </c>
      <c r="H16" s="141">
        <v>0</v>
      </c>
      <c r="I16" s="142">
        <v>0</v>
      </c>
      <c r="J16" s="140">
        <v>0</v>
      </c>
      <c r="K16" s="141">
        <v>0</v>
      </c>
      <c r="L16" s="142">
        <v>0</v>
      </c>
      <c r="M16" s="140">
        <v>0</v>
      </c>
      <c r="N16" s="141">
        <v>0</v>
      </c>
      <c r="O16" s="142">
        <v>0</v>
      </c>
      <c r="P16" s="140">
        <v>134.64988613477573</v>
      </c>
      <c r="Q16" s="141">
        <v>155.02882094</v>
      </c>
      <c r="R16" s="142">
        <v>20.378934805224276</v>
      </c>
      <c r="S16" s="140">
        <v>134.64988613477573</v>
      </c>
      <c r="T16" s="141">
        <v>155.02882094</v>
      </c>
      <c r="U16" s="142">
        <v>20.378934805224276</v>
      </c>
      <c r="V16" s="62"/>
      <c r="W16" s="62"/>
      <c r="X16" s="62"/>
      <c r="Y16" s="62"/>
      <c r="Z16" s="62"/>
      <c r="AA16" s="7">
        <f>AA15+15</f>
        <v>38</v>
      </c>
      <c r="AB16" s="16" t="str">
        <f>AB$6&amp;"-CONS"</f>
        <v>BUD2-CONS</v>
      </c>
      <c r="AC16" s="18" t="s">
        <v>113</v>
      </c>
      <c r="AD16" s="9" t="str">
        <f>IF(RIGHT(AC16)="Z",CHAR(CODE(LEFT(AC16))+1),LEFT(AC16))&amp;IF(RIGHT(AC16)&lt;&gt;"Z",CHAR(CODE(RIGHT(AC16))+1),CHAR(65))</f>
        <v>LJ</v>
      </c>
      <c r="AE16" s="9" t="str">
        <f t="shared" ref="AE16:AE20" si="6">IF(RIGHT(AD16)="Z",CHAR(CODE(LEFT(AD16))+1),LEFT(AD16))&amp;IF(RIGHT(AD16)&lt;&gt;"Z",CHAR(CODE(RIGHT(AD16))+1),CHAR(65))</f>
        <v>LK</v>
      </c>
      <c r="AF16" s="9" t="str">
        <f t="shared" ref="AF16:AF20" si="7">IF(RIGHT(AE16)="Z",CHAR(CODE(LEFT(AE16))+1),LEFT(AE16))&amp;IF(RIGHT(AE16)&lt;&gt;"Z",CHAR(CODE(RIGHT(AE16))+1),CHAR(65))</f>
        <v>LL</v>
      </c>
      <c r="AG16" s="9" t="str">
        <f t="shared" ref="AG16:AG20" si="8">IF(RIGHT(AF16)="Z",CHAR(CODE(LEFT(AF16))+1),LEFT(AF16))&amp;IF(RIGHT(AF16)&lt;&gt;"Z",CHAR(CODE(RIGHT(AF16))+1),CHAR(65))</f>
        <v>LM</v>
      </c>
      <c r="AH16" s="9" t="str">
        <f t="shared" ref="AH16:AH20" si="9">IF(RIGHT(AG16)="Z",CHAR(CODE(LEFT(AG16))+1),LEFT(AG16))&amp;IF(RIGHT(AG16)&lt;&gt;"Z",CHAR(CODE(RIGHT(AG16))+1),CHAR(65))</f>
        <v>LN</v>
      </c>
      <c r="AI16" s="9" t="str">
        <f t="shared" ref="AI16:AI20" si="10">IF(RIGHT(AH16)="Z",CHAR(CODE(LEFT(AH16))+1),LEFT(AH16))&amp;IF(RIGHT(AH16)&lt;&gt;"Z",CHAR(CODE(RIGHT(AH16))+1),CHAR(65))</f>
        <v>LO</v>
      </c>
      <c r="AJ16" s="9" t="str">
        <f t="shared" ref="AJ16:AJ20" si="11">IF(RIGHT(AI16)="Z",CHAR(CODE(LEFT(AI16))+1),LEFT(AI16))&amp;IF(RIGHT(AI16)&lt;&gt;"Z",CHAR(CODE(RIGHT(AI16))+1),CHAR(65))</f>
        <v>LP</v>
      </c>
      <c r="AK16" s="9" t="str">
        <f t="shared" ref="AK16:AK20" si="12">IF(RIGHT(AJ16)="Z",CHAR(CODE(LEFT(AJ16))+1),LEFT(AJ16))&amp;IF(RIGHT(AJ16)&lt;&gt;"Z",CHAR(CODE(RIGHT(AJ16))+1),CHAR(65))</f>
        <v>LQ</v>
      </c>
      <c r="AL16" s="9" t="str">
        <f t="shared" ref="AL16:AL20" si="13">IF(RIGHT(AK16)="Z",CHAR(CODE(LEFT(AK16))+1),LEFT(AK16))&amp;IF(RIGHT(AK16)&lt;&gt;"Z",CHAR(CODE(RIGHT(AK16))+1),CHAR(65))</f>
        <v>LR</v>
      </c>
      <c r="AM16" s="9" t="str">
        <f t="shared" ref="AM16:AM20" si="14">IF(RIGHT(AL16)="Z",CHAR(CODE(LEFT(AL16))+1),LEFT(AL16))&amp;IF(RIGHT(AL16)&lt;&gt;"Z",CHAR(CODE(RIGHT(AL16))+1),CHAR(65))</f>
        <v>LS</v>
      </c>
      <c r="AN16" s="9" t="str">
        <f t="shared" ref="AN16:AN20" si="15">IF(RIGHT(AM16)="Z",CHAR(CODE(LEFT(AM16))+1),LEFT(AM16))&amp;IF(RIGHT(AM16)&lt;&gt;"Z",CHAR(CODE(RIGHT(AM16))+1),CHAR(65))</f>
        <v>LT</v>
      </c>
      <c r="AO16" s="9" t="str">
        <f t="shared" ref="AO16:AO20" si="16">IF(RIGHT(AN16)="Z",CHAR(CODE(LEFT(AN16))+1),LEFT(AN16))&amp;IF(RIGHT(AN16)&lt;&gt;"Z",CHAR(CODE(RIGHT(AN16))+1),CHAR(65))</f>
        <v>LU</v>
      </c>
      <c r="AP16" s="9" t="str">
        <f t="shared" ref="AP16:AP20" si="17">IF(RIGHT(AO16)="Z",CHAR(CODE(LEFT(AO16))+1),LEFT(AO16))&amp;IF(RIGHT(AO16)&lt;&gt;"Z",CHAR(CODE(RIGHT(AO16))+1),CHAR(65))</f>
        <v>LV</v>
      </c>
      <c r="AQ16" s="87"/>
      <c r="AR16" s="87"/>
    </row>
    <row r="17" spans="1:44" s="1" customFormat="1" ht="18" customHeight="1" x14ac:dyDescent="0.3">
      <c r="A17" s="32"/>
      <c r="B17" s="51" t="s">
        <v>9</v>
      </c>
      <c r="C17" s="33"/>
      <c r="D17" s="140">
        <v>0</v>
      </c>
      <c r="E17" s="141">
        <v>0</v>
      </c>
      <c r="F17" s="142">
        <v>0</v>
      </c>
      <c r="G17" s="140">
        <v>0</v>
      </c>
      <c r="H17" s="141">
        <v>0</v>
      </c>
      <c r="I17" s="142">
        <v>0</v>
      </c>
      <c r="J17" s="140">
        <v>0</v>
      </c>
      <c r="K17" s="141">
        <v>0</v>
      </c>
      <c r="L17" s="142">
        <v>0</v>
      </c>
      <c r="M17" s="140">
        <v>0</v>
      </c>
      <c r="N17" s="141">
        <v>0</v>
      </c>
      <c r="O17" s="142">
        <v>0</v>
      </c>
      <c r="P17" s="140">
        <v>-22.962178318813635</v>
      </c>
      <c r="Q17" s="141">
        <v>-11.87947707</v>
      </c>
      <c r="R17" s="142">
        <v>11.082701248813635</v>
      </c>
      <c r="S17" s="140">
        <v>-22.962178318813635</v>
      </c>
      <c r="T17" s="141">
        <v>-11.87947707</v>
      </c>
      <c r="U17" s="142">
        <v>11.082701248813635</v>
      </c>
      <c r="V17" s="62"/>
      <c r="W17" s="62"/>
      <c r="X17" s="62"/>
      <c r="Y17" s="62"/>
      <c r="Z17" s="62"/>
      <c r="AA17" s="7">
        <f>AA16+6</f>
        <v>44</v>
      </c>
      <c r="AB17" s="20" t="str">
        <f>AB$6&amp;"-NYCTA"</f>
        <v>BUD2-NYCTA</v>
      </c>
      <c r="AC17" s="21" t="str">
        <f t="shared" ref="AC17:AC18" si="18">IF(RIGHT(AP16)="Z",CHAR(CODE(LEFT(AP16))+1),LEFT(AP16))&amp;IF(RIGHT(AP16)&lt;&gt;"Z",CHAR(CODE(RIGHT(AP16))+1),CHAR(65))</f>
        <v>LW</v>
      </c>
      <c r="AD17" s="21" t="str">
        <f t="shared" ref="AD17:AD20" si="19">IF(RIGHT(AC17)="Z",CHAR(CODE(LEFT(AC17))+1),LEFT(AC17))&amp;IF(RIGHT(AC17)&lt;&gt;"Z",CHAR(CODE(RIGHT(AC17))+1),CHAR(65))</f>
        <v>LX</v>
      </c>
      <c r="AE17" s="21" t="str">
        <f t="shared" si="6"/>
        <v>LY</v>
      </c>
      <c r="AF17" s="21" t="str">
        <f t="shared" si="7"/>
        <v>LZ</v>
      </c>
      <c r="AG17" s="21" t="str">
        <f t="shared" si="8"/>
        <v>MA</v>
      </c>
      <c r="AH17" s="21" t="str">
        <f t="shared" si="9"/>
        <v>MB</v>
      </c>
      <c r="AI17" s="21" t="str">
        <f t="shared" si="10"/>
        <v>MC</v>
      </c>
      <c r="AJ17" s="21" t="str">
        <f t="shared" si="11"/>
        <v>MD</v>
      </c>
      <c r="AK17" s="21" t="str">
        <f t="shared" si="12"/>
        <v>ME</v>
      </c>
      <c r="AL17" s="21" t="str">
        <f t="shared" si="13"/>
        <v>MF</v>
      </c>
      <c r="AM17" s="21" t="str">
        <f t="shared" si="14"/>
        <v>MG</v>
      </c>
      <c r="AN17" s="21" t="str">
        <f t="shared" si="15"/>
        <v>MH</v>
      </c>
      <c r="AO17" s="21" t="str">
        <f t="shared" si="16"/>
        <v>MI</v>
      </c>
      <c r="AP17" s="21" t="str">
        <f t="shared" si="17"/>
        <v>MJ</v>
      </c>
    </row>
    <row r="18" spans="1:44" s="1" customFormat="1" ht="18" customHeight="1" x14ac:dyDescent="0.3">
      <c r="A18" s="32"/>
      <c r="B18" s="51" t="s">
        <v>10</v>
      </c>
      <c r="C18" s="33"/>
      <c r="D18" s="140">
        <v>638.45723390616877</v>
      </c>
      <c r="E18" s="141">
        <v>377.04873689999994</v>
      </c>
      <c r="F18" s="142">
        <v>-261.40849700616883</v>
      </c>
      <c r="G18" s="140">
        <v>0</v>
      </c>
      <c r="H18" s="141">
        <v>0</v>
      </c>
      <c r="I18" s="142">
        <v>0</v>
      </c>
      <c r="J18" s="140">
        <v>0</v>
      </c>
      <c r="K18" s="141">
        <v>0</v>
      </c>
      <c r="L18" s="142">
        <v>0</v>
      </c>
      <c r="M18" s="140">
        <v>0</v>
      </c>
      <c r="N18" s="141">
        <v>0</v>
      </c>
      <c r="O18" s="142">
        <v>0</v>
      </c>
      <c r="P18" s="140">
        <v>0</v>
      </c>
      <c r="Q18" s="141">
        <v>0</v>
      </c>
      <c r="R18" s="142">
        <v>0</v>
      </c>
      <c r="S18" s="140">
        <v>638.45723390616877</v>
      </c>
      <c r="T18" s="141">
        <v>377.04873689999994</v>
      </c>
      <c r="U18" s="142">
        <v>-261.40849700616883</v>
      </c>
      <c r="V18" s="62"/>
      <c r="W18" s="62"/>
      <c r="X18" s="62"/>
      <c r="Y18" s="62"/>
      <c r="Z18" s="62"/>
      <c r="AA18" s="7">
        <f>AA17+5</f>
        <v>49</v>
      </c>
      <c r="AB18" s="16" t="str">
        <f>AB$6&amp;"-CRR"</f>
        <v>BUD2-CRR</v>
      </c>
      <c r="AC18" s="9" t="str">
        <f t="shared" si="18"/>
        <v>MK</v>
      </c>
      <c r="AD18" s="9" t="str">
        <f t="shared" si="19"/>
        <v>ML</v>
      </c>
      <c r="AE18" s="9" t="str">
        <f t="shared" si="6"/>
        <v>MM</v>
      </c>
      <c r="AF18" s="9" t="str">
        <f t="shared" si="7"/>
        <v>MN</v>
      </c>
      <c r="AG18" s="9" t="str">
        <f t="shared" si="8"/>
        <v>MO</v>
      </c>
      <c r="AH18" s="9" t="str">
        <f t="shared" si="9"/>
        <v>MP</v>
      </c>
      <c r="AI18" s="9" t="str">
        <f t="shared" si="10"/>
        <v>MQ</v>
      </c>
      <c r="AJ18" s="9" t="str">
        <f t="shared" si="11"/>
        <v>MR</v>
      </c>
      <c r="AK18" s="9" t="str">
        <f t="shared" si="12"/>
        <v>MS</v>
      </c>
      <c r="AL18" s="9" t="str">
        <f t="shared" si="13"/>
        <v>MT</v>
      </c>
      <c r="AM18" s="9" t="str">
        <f t="shared" si="14"/>
        <v>MU</v>
      </c>
      <c r="AN18" s="9" t="str">
        <f t="shared" si="15"/>
        <v>MV</v>
      </c>
      <c r="AO18" s="9" t="str">
        <f t="shared" si="16"/>
        <v>MW</v>
      </c>
      <c r="AP18" s="9" t="str">
        <f t="shared" si="17"/>
        <v>MX</v>
      </c>
    </row>
    <row r="19" spans="1:44" s="1" customFormat="1" ht="18" customHeight="1" x14ac:dyDescent="0.3">
      <c r="A19" s="32"/>
      <c r="B19" s="51" t="s">
        <v>11</v>
      </c>
      <c r="C19" s="33"/>
      <c r="D19" s="140">
        <v>1.3130000000000002</v>
      </c>
      <c r="E19" s="141">
        <v>2.0779999999999998</v>
      </c>
      <c r="F19" s="142">
        <v>0.76499999999999968</v>
      </c>
      <c r="G19" s="140">
        <v>0.90899999999999992</v>
      </c>
      <c r="H19" s="141">
        <v>-0.76300000000000001</v>
      </c>
      <c r="I19" s="142">
        <v>-1.6719999999999999</v>
      </c>
      <c r="J19" s="140">
        <v>0</v>
      </c>
      <c r="K19" s="141">
        <v>0</v>
      </c>
      <c r="L19" s="142">
        <v>0</v>
      </c>
      <c r="M19" s="140">
        <v>0</v>
      </c>
      <c r="N19" s="141">
        <v>0</v>
      </c>
      <c r="O19" s="142">
        <v>0</v>
      </c>
      <c r="P19" s="140">
        <v>0</v>
      </c>
      <c r="Q19" s="141">
        <v>0</v>
      </c>
      <c r="R19" s="142">
        <v>0</v>
      </c>
      <c r="S19" s="140">
        <v>2.222</v>
      </c>
      <c r="T19" s="141">
        <v>1.3149999999999999</v>
      </c>
      <c r="U19" s="142">
        <v>-0.90700000000000003</v>
      </c>
      <c r="V19" s="62"/>
      <c r="W19" s="62"/>
      <c r="X19" s="62"/>
      <c r="Y19" s="62"/>
      <c r="Z19" s="62"/>
      <c r="AA19" s="7">
        <f>AA18+22</f>
        <v>71</v>
      </c>
      <c r="AB19" s="16" t="str">
        <f>AB$6&amp;"-SIRTA"</f>
        <v>BUD2-SIRTA</v>
      </c>
      <c r="AC19" s="9" t="str">
        <f>IF(RIGHT(AP20)="Z",CHAR(CODE(LEFT(AP20))+1),LEFT(AP20))&amp;IF(RIGHT(AP20)&lt;&gt;"Z",CHAR(CODE(RIGHT(AP20))+1),CHAR(65))</f>
        <v>OA</v>
      </c>
      <c r="AD19" s="9" t="str">
        <f t="shared" ref="AD19:AP19" si="20">IF(RIGHT(AC19)="Z",CHAR(CODE(LEFT(AC19))+1),LEFT(AC19))&amp;IF(RIGHT(AC19)&lt;&gt;"Z",CHAR(CODE(RIGHT(AC19))+1),CHAR(65))</f>
        <v>OB</v>
      </c>
      <c r="AE19" s="9" t="str">
        <f t="shared" si="20"/>
        <v>OC</v>
      </c>
      <c r="AF19" s="9" t="str">
        <f t="shared" si="20"/>
        <v>OD</v>
      </c>
      <c r="AG19" s="9" t="str">
        <f t="shared" si="20"/>
        <v>OE</v>
      </c>
      <c r="AH19" s="9" t="str">
        <f t="shared" si="20"/>
        <v>OF</v>
      </c>
      <c r="AI19" s="9" t="str">
        <f t="shared" si="20"/>
        <v>OG</v>
      </c>
      <c r="AJ19" s="9" t="str">
        <f t="shared" si="20"/>
        <v>OH</v>
      </c>
      <c r="AK19" s="9" t="str">
        <f t="shared" si="20"/>
        <v>OI</v>
      </c>
      <c r="AL19" s="9" t="str">
        <f t="shared" si="20"/>
        <v>OJ</v>
      </c>
      <c r="AM19" s="9" t="str">
        <f t="shared" si="20"/>
        <v>OK</v>
      </c>
      <c r="AN19" s="9" t="str">
        <f t="shared" si="20"/>
        <v>OL</v>
      </c>
      <c r="AO19" s="9" t="str">
        <f t="shared" si="20"/>
        <v>OM</v>
      </c>
      <c r="AP19" s="9" t="str">
        <f t="shared" si="20"/>
        <v>ON</v>
      </c>
    </row>
    <row r="20" spans="1:44" s="65" customFormat="1" ht="18" customHeight="1" x14ac:dyDescent="0.3">
      <c r="A20" s="63"/>
      <c r="B20" s="33"/>
      <c r="C20" s="64"/>
      <c r="D20" s="153">
        <v>2641.7312804690937</v>
      </c>
      <c r="E20" s="154">
        <v>1922.69875665</v>
      </c>
      <c r="F20" s="155">
        <v>-719.03252381909374</v>
      </c>
      <c r="G20" s="153">
        <v>775.91656653992811</v>
      </c>
      <c r="H20" s="154">
        <v>580.96778334999999</v>
      </c>
      <c r="I20" s="155">
        <v>-194.94878318992812</v>
      </c>
      <c r="J20" s="153">
        <v>5.2171358370158041</v>
      </c>
      <c r="K20" s="154">
        <v>3.8018289300000001</v>
      </c>
      <c r="L20" s="155">
        <v>-1.415306907015804</v>
      </c>
      <c r="M20" s="153">
        <v>0</v>
      </c>
      <c r="N20" s="154">
        <v>0</v>
      </c>
      <c r="O20" s="155">
        <v>0</v>
      </c>
      <c r="P20" s="153">
        <v>434.01376692831525</v>
      </c>
      <c r="Q20" s="154">
        <v>450.85452746000004</v>
      </c>
      <c r="R20" s="155">
        <v>16.840760531684793</v>
      </c>
      <c r="S20" s="153">
        <v>3856.8787497743533</v>
      </c>
      <c r="T20" s="154">
        <v>2958.3228963900001</v>
      </c>
      <c r="U20" s="155">
        <v>-898.55585338435321</v>
      </c>
      <c r="V20" s="65">
        <v>11833.29158556</v>
      </c>
      <c r="AA20" s="7"/>
      <c r="AB20" s="16" t="str">
        <f>AB$6&amp;"-MTABC"</f>
        <v>BUD2-MTABC</v>
      </c>
      <c r="AC20" s="9" t="str">
        <f>IF(RIGHT(AP21)="Z",CHAR(CODE(LEFT(AP21))+1),LEFT(AP21))&amp;IF(RIGHT(AP21)&lt;&gt;"Z",CHAR(CODE(RIGHT(AP21))+1),CHAR(65))</f>
        <v>NM</v>
      </c>
      <c r="AD20" s="9" t="str">
        <f t="shared" si="19"/>
        <v>NN</v>
      </c>
      <c r="AE20" s="9" t="str">
        <f t="shared" si="6"/>
        <v>NO</v>
      </c>
      <c r="AF20" s="9" t="str">
        <f t="shared" si="7"/>
        <v>NP</v>
      </c>
      <c r="AG20" s="9" t="str">
        <f t="shared" si="8"/>
        <v>NQ</v>
      </c>
      <c r="AH20" s="9" t="str">
        <f t="shared" si="9"/>
        <v>NR</v>
      </c>
      <c r="AI20" s="9" t="str">
        <f t="shared" si="10"/>
        <v>NS</v>
      </c>
      <c r="AJ20" s="9" t="str">
        <f t="shared" si="11"/>
        <v>NT</v>
      </c>
      <c r="AK20" s="9" t="str">
        <f t="shared" si="12"/>
        <v>NU</v>
      </c>
      <c r="AL20" s="9" t="str">
        <f t="shared" si="13"/>
        <v>NV</v>
      </c>
      <c r="AM20" s="9" t="str">
        <f t="shared" si="14"/>
        <v>NW</v>
      </c>
      <c r="AN20" s="9" t="str">
        <f t="shared" si="15"/>
        <v>NX</v>
      </c>
      <c r="AO20" s="9" t="str">
        <f t="shared" si="16"/>
        <v>NY</v>
      </c>
      <c r="AP20" s="9" t="str">
        <f t="shared" si="17"/>
        <v>NZ</v>
      </c>
      <c r="AQ20" s="1"/>
      <c r="AR20" s="1"/>
    </row>
    <row r="21" spans="1:44" s="65" customFormat="1" ht="15" customHeight="1" x14ac:dyDescent="0.3">
      <c r="A21" s="63"/>
      <c r="B21" s="33"/>
      <c r="C21" s="64"/>
      <c r="D21" s="63"/>
      <c r="E21" s="66"/>
      <c r="F21" s="67"/>
      <c r="G21" s="63"/>
      <c r="H21" s="66"/>
      <c r="I21" s="67"/>
      <c r="J21" s="63"/>
      <c r="K21" s="66"/>
      <c r="L21" s="67"/>
      <c r="M21" s="63"/>
      <c r="N21" s="66"/>
      <c r="O21" s="67"/>
      <c r="P21" s="63"/>
      <c r="Q21" s="66"/>
      <c r="R21" s="67"/>
      <c r="S21" s="63"/>
      <c r="T21" s="66"/>
      <c r="U21" s="67"/>
      <c r="AA21" s="7"/>
      <c r="AB21" s="16" t="str">
        <f>AB$6&amp;"-HQ"</f>
        <v>BUD2-HQ</v>
      </c>
      <c r="AC21" s="9" t="str">
        <f>IF(RIGHT(AP18)="Z",CHAR(CODE(LEFT(AP18))+1),LEFT(AP18))&amp;IF(RIGHT(AP18)&lt;&gt;"Z",CHAR(CODE(RIGHT(AP18))+1),CHAR(65))</f>
        <v>MY</v>
      </c>
      <c r="AD21" s="9" t="str">
        <f t="shared" ref="AD21:AP21" si="21">IF(RIGHT(AC21)="Z",CHAR(CODE(LEFT(AC21))+1),LEFT(AC21))&amp;IF(RIGHT(AC21)&lt;&gt;"Z",CHAR(CODE(RIGHT(AC21))+1),CHAR(65))</f>
        <v>MZ</v>
      </c>
      <c r="AE21" s="9" t="str">
        <f t="shared" si="21"/>
        <v>NA</v>
      </c>
      <c r="AF21" s="9" t="str">
        <f t="shared" si="21"/>
        <v>NB</v>
      </c>
      <c r="AG21" s="9" t="str">
        <f t="shared" si="21"/>
        <v>NC</v>
      </c>
      <c r="AH21" s="9" t="str">
        <f t="shared" si="21"/>
        <v>ND</v>
      </c>
      <c r="AI21" s="9" t="str">
        <f t="shared" si="21"/>
        <v>NE</v>
      </c>
      <c r="AJ21" s="9" t="str">
        <f t="shared" si="21"/>
        <v>NF</v>
      </c>
      <c r="AK21" s="9" t="str">
        <f t="shared" si="21"/>
        <v>NG</v>
      </c>
      <c r="AL21" s="9" t="str">
        <f t="shared" si="21"/>
        <v>NH</v>
      </c>
      <c r="AM21" s="9" t="str">
        <f t="shared" si="21"/>
        <v>NI</v>
      </c>
      <c r="AN21" s="9" t="str">
        <f t="shared" si="21"/>
        <v>NJ</v>
      </c>
      <c r="AO21" s="9" t="str">
        <f t="shared" si="21"/>
        <v>NK</v>
      </c>
      <c r="AP21" s="9" t="str">
        <f t="shared" si="21"/>
        <v>NL</v>
      </c>
      <c r="AQ21" s="1"/>
      <c r="AR21" s="1"/>
    </row>
    <row r="22" spans="1:44" s="65" customFormat="1" ht="18" customHeight="1" x14ac:dyDescent="0.3">
      <c r="A22" s="63"/>
      <c r="B22" s="39" t="s">
        <v>12</v>
      </c>
      <c r="C22" s="64"/>
      <c r="D22" s="63"/>
      <c r="E22" s="66"/>
      <c r="F22" s="67"/>
      <c r="G22" s="63"/>
      <c r="H22" s="66"/>
      <c r="I22" s="67"/>
      <c r="J22" s="63"/>
      <c r="K22" s="66"/>
      <c r="L22" s="67"/>
      <c r="M22" s="63"/>
      <c r="N22" s="66"/>
      <c r="O22" s="67"/>
      <c r="P22" s="63"/>
      <c r="Q22" s="66"/>
      <c r="R22" s="67"/>
      <c r="S22" s="63"/>
      <c r="T22" s="66"/>
      <c r="U22" s="67"/>
      <c r="AA22" s="7"/>
      <c r="AB22" s="16" t="str">
        <f>AB$6&amp;"-BRTUN"</f>
        <v>BUD2-BRTUN</v>
      </c>
      <c r="AC22" s="9" t="str">
        <f>IF(RIGHT(AP19)="Z",CHAR(CODE(LEFT(AP19))+1),LEFT(AP19))&amp;IF(RIGHT(AP19)&lt;&gt;"Z",CHAR(CODE(RIGHT(AP19))+1),CHAR(65))</f>
        <v>OO</v>
      </c>
      <c r="AD22" s="9" t="str">
        <f t="shared" ref="AD22:AP22" si="22">IF(RIGHT(AC22)="Z",CHAR(CODE(LEFT(AC22))+1),LEFT(AC22))&amp;IF(RIGHT(AC22)&lt;&gt;"Z",CHAR(CODE(RIGHT(AC22))+1),CHAR(65))</f>
        <v>OP</v>
      </c>
      <c r="AE22" s="9" t="str">
        <f t="shared" si="22"/>
        <v>OQ</v>
      </c>
      <c r="AF22" s="9" t="str">
        <f t="shared" si="22"/>
        <v>OR</v>
      </c>
      <c r="AG22" s="9" t="str">
        <f t="shared" si="22"/>
        <v>OS</v>
      </c>
      <c r="AH22" s="9" t="str">
        <f t="shared" si="22"/>
        <v>OT</v>
      </c>
      <c r="AI22" s="9" t="str">
        <f t="shared" si="22"/>
        <v>OU</v>
      </c>
      <c r="AJ22" s="9" t="str">
        <f t="shared" si="22"/>
        <v>OV</v>
      </c>
      <c r="AK22" s="9" t="str">
        <f t="shared" si="22"/>
        <v>OW</v>
      </c>
      <c r="AL22" s="9" t="str">
        <f t="shared" si="22"/>
        <v>OX</v>
      </c>
      <c r="AM22" s="9" t="str">
        <f t="shared" si="22"/>
        <v>OY</v>
      </c>
      <c r="AN22" s="9" t="str">
        <f t="shared" si="22"/>
        <v>OZ</v>
      </c>
      <c r="AO22" s="9" t="str">
        <f t="shared" si="22"/>
        <v>PA</v>
      </c>
      <c r="AP22" s="9" t="str">
        <f t="shared" si="22"/>
        <v>PB</v>
      </c>
    </row>
    <row r="23" spans="1:44" s="65" customFormat="1" ht="18" customHeight="1" x14ac:dyDescent="0.3">
      <c r="A23" s="63"/>
      <c r="B23" s="51" t="s">
        <v>13</v>
      </c>
      <c r="C23" s="64"/>
      <c r="D23" s="140">
        <v>795.04306166897504</v>
      </c>
      <c r="E23" s="141">
        <v>577.90478592999989</v>
      </c>
      <c r="F23" s="142">
        <v>-217.13827573897515</v>
      </c>
      <c r="G23" s="140">
        <v>205.26275320533711</v>
      </c>
      <c r="H23" s="141">
        <v>488.93070590999997</v>
      </c>
      <c r="I23" s="142">
        <v>283.66795270466287</v>
      </c>
      <c r="J23" s="140">
        <v>0</v>
      </c>
      <c r="K23" s="141">
        <v>0</v>
      </c>
      <c r="L23" s="142">
        <v>0</v>
      </c>
      <c r="M23" s="140">
        <v>0</v>
      </c>
      <c r="N23" s="141">
        <v>0</v>
      </c>
      <c r="O23" s="142">
        <v>0</v>
      </c>
      <c r="P23" s="140">
        <v>631.55863969055702</v>
      </c>
      <c r="Q23" s="141">
        <v>493.97446993999995</v>
      </c>
      <c r="R23" s="142">
        <v>-137.58416975055707</v>
      </c>
      <c r="S23" s="140">
        <v>1631.8644545648692</v>
      </c>
      <c r="T23" s="141">
        <v>1560.8099617799999</v>
      </c>
      <c r="U23" s="142">
        <v>-71.054492784869353</v>
      </c>
      <c r="AA23" s="7">
        <f>AA19+3</f>
        <v>74</v>
      </c>
      <c r="AB23" s="5"/>
      <c r="AC23" s="5"/>
      <c r="AD23" s="5"/>
      <c r="AE23" s="5"/>
      <c r="AF23" s="5"/>
      <c r="AG23" s="5"/>
      <c r="AH23" s="5"/>
      <c r="AI23" s="5"/>
      <c r="AJ23" s="5"/>
      <c r="AK23" s="5"/>
      <c r="AL23" s="5"/>
      <c r="AM23" s="5"/>
      <c r="AN23" s="5"/>
      <c r="AO23" s="5"/>
      <c r="AP23" s="5"/>
    </row>
    <row r="24" spans="1:44" s="65" customFormat="1" ht="18" customHeight="1" x14ac:dyDescent="0.3">
      <c r="A24" s="63"/>
      <c r="B24" s="51" t="s">
        <v>89</v>
      </c>
      <c r="C24" s="64"/>
      <c r="D24" s="140">
        <v>170.97499999999999</v>
      </c>
      <c r="E24" s="141">
        <v>136.78</v>
      </c>
      <c r="F24" s="142">
        <v>-34.194999999999993</v>
      </c>
      <c r="G24" s="140">
        <v>73.274999999999991</v>
      </c>
      <c r="H24" s="141">
        <v>58.62</v>
      </c>
      <c r="I24" s="142">
        <v>-14.654999999999994</v>
      </c>
      <c r="J24" s="140">
        <v>0</v>
      </c>
      <c r="K24" s="141">
        <v>0</v>
      </c>
      <c r="L24" s="142">
        <v>0</v>
      </c>
      <c r="M24" s="140">
        <v>0</v>
      </c>
      <c r="N24" s="141">
        <v>0</v>
      </c>
      <c r="O24" s="142">
        <v>0</v>
      </c>
      <c r="P24" s="140">
        <v>0</v>
      </c>
      <c r="Q24" s="141">
        <v>0</v>
      </c>
      <c r="R24" s="142">
        <v>0</v>
      </c>
      <c r="S24" s="140">
        <v>244.25</v>
      </c>
      <c r="T24" s="141">
        <v>195.4</v>
      </c>
      <c r="U24" s="142">
        <v>-48.849999999999994</v>
      </c>
      <c r="AA24" s="7">
        <f>AA23+1</f>
        <v>75</v>
      </c>
      <c r="AB24" s="5"/>
      <c r="AC24" s="5"/>
      <c r="AD24" s="5"/>
      <c r="AE24" s="5"/>
      <c r="AF24" s="5"/>
      <c r="AG24" s="5"/>
      <c r="AH24" s="5"/>
      <c r="AI24" s="5"/>
      <c r="AJ24" s="5"/>
      <c r="AK24" s="5"/>
      <c r="AL24" s="5"/>
      <c r="AM24" s="5"/>
      <c r="AN24" s="5"/>
      <c r="AO24" s="5"/>
      <c r="AP24" s="5"/>
    </row>
    <row r="25" spans="1:44" s="65" customFormat="1" ht="18" customHeight="1" x14ac:dyDescent="0.3">
      <c r="A25" s="63"/>
      <c r="B25" s="51" t="s">
        <v>15</v>
      </c>
      <c r="C25" s="64"/>
      <c r="D25" s="140">
        <v>222.72247599011968</v>
      </c>
      <c r="E25" s="141">
        <v>174.19107578999999</v>
      </c>
      <c r="F25" s="142">
        <v>-48.531400200119691</v>
      </c>
      <c r="G25" s="140">
        <v>95.45248971005131</v>
      </c>
      <c r="H25" s="141">
        <v>74.653318179999999</v>
      </c>
      <c r="I25" s="142">
        <v>-20.799171530051311</v>
      </c>
      <c r="J25" s="140">
        <v>0</v>
      </c>
      <c r="K25" s="141">
        <v>0</v>
      </c>
      <c r="L25" s="142">
        <v>0</v>
      </c>
      <c r="M25" s="140">
        <v>0</v>
      </c>
      <c r="N25" s="141">
        <v>0</v>
      </c>
      <c r="O25" s="142">
        <v>0</v>
      </c>
      <c r="P25" s="140">
        <v>0</v>
      </c>
      <c r="Q25" s="141">
        <v>0</v>
      </c>
      <c r="R25" s="142">
        <v>0</v>
      </c>
      <c r="S25" s="140">
        <v>318.17496570017101</v>
      </c>
      <c r="T25" s="141">
        <v>248.84439397</v>
      </c>
      <c r="U25" s="142">
        <v>-69.330571730171016</v>
      </c>
      <c r="AA25" s="7">
        <f>AA24+1</f>
        <v>76</v>
      </c>
      <c r="AB25" s="17" t="s">
        <v>67</v>
      </c>
      <c r="AC25" s="5"/>
      <c r="AD25" s="5"/>
      <c r="AE25" s="5"/>
      <c r="AF25" s="5"/>
      <c r="AG25" s="5"/>
      <c r="AH25" s="5"/>
      <c r="AI25" s="5"/>
      <c r="AJ25" s="5"/>
      <c r="AK25" s="5"/>
      <c r="AL25" s="5"/>
      <c r="AM25" s="5"/>
      <c r="AN25" s="5"/>
      <c r="AO25" s="5"/>
      <c r="AP25" s="5"/>
      <c r="AQ25" s="1"/>
    </row>
    <row r="26" spans="1:44" s="65" customFormat="1" ht="18" customHeight="1" x14ac:dyDescent="0.3">
      <c r="A26" s="63"/>
      <c r="B26" s="33"/>
      <c r="C26" s="64"/>
      <c r="D26" s="153">
        <v>1188.7405376590948</v>
      </c>
      <c r="E26" s="154">
        <v>888.87586171999988</v>
      </c>
      <c r="F26" s="155">
        <v>-299.86467593909492</v>
      </c>
      <c r="G26" s="153">
        <v>373.99024291538842</v>
      </c>
      <c r="H26" s="154">
        <v>622.20402408999996</v>
      </c>
      <c r="I26" s="155">
        <v>248.21378117461154</v>
      </c>
      <c r="J26" s="153">
        <v>0</v>
      </c>
      <c r="K26" s="154">
        <v>0</v>
      </c>
      <c r="L26" s="155">
        <v>0</v>
      </c>
      <c r="M26" s="153">
        <v>0</v>
      </c>
      <c r="N26" s="154">
        <v>0</v>
      </c>
      <c r="O26" s="155">
        <v>0</v>
      </c>
      <c r="P26" s="153">
        <v>631.55863969055702</v>
      </c>
      <c r="Q26" s="154">
        <v>493.97446993999995</v>
      </c>
      <c r="R26" s="155">
        <v>-137.58416975055707</v>
      </c>
      <c r="S26" s="153">
        <v>2194.2894202650405</v>
      </c>
      <c r="T26" s="154">
        <v>2005.05435575</v>
      </c>
      <c r="U26" s="155">
        <v>-189.23506451504045</v>
      </c>
      <c r="V26" s="65">
        <v>8020.2174230000001</v>
      </c>
      <c r="AA26" s="7"/>
      <c r="AB26" s="16" t="str">
        <f>AB$25&amp;"-CONS"</f>
        <v>ACT-CONS</v>
      </c>
      <c r="AC26" s="18" t="s">
        <v>68</v>
      </c>
      <c r="AD26" s="9" t="str">
        <f t="shared" ref="AD26:AP30" si="23">IF(RIGHT(AC26)="Z",CHAR(CODE(LEFT(AC26))+1),LEFT(AC26))&amp;IF(RIGHT(AC26)&lt;&gt;"Z",CHAR(CODE(RIGHT(AC26))+1),CHAR(65))</f>
        <v>AB</v>
      </c>
      <c r="AE26" s="9" t="str">
        <f t="shared" si="23"/>
        <v>AC</v>
      </c>
      <c r="AF26" s="9" t="str">
        <f t="shared" si="23"/>
        <v>AD</v>
      </c>
      <c r="AG26" s="9" t="str">
        <f t="shared" si="23"/>
        <v>AE</v>
      </c>
      <c r="AH26" s="9" t="str">
        <f t="shared" si="23"/>
        <v>AF</v>
      </c>
      <c r="AI26" s="9" t="str">
        <f t="shared" si="23"/>
        <v>AG</v>
      </c>
      <c r="AJ26" s="9" t="str">
        <f t="shared" si="23"/>
        <v>AH</v>
      </c>
      <c r="AK26" s="9" t="str">
        <f t="shared" si="23"/>
        <v>AI</v>
      </c>
      <c r="AL26" s="9" t="str">
        <f t="shared" si="23"/>
        <v>AJ</v>
      </c>
      <c r="AM26" s="9" t="str">
        <f t="shared" si="23"/>
        <v>AK</v>
      </c>
      <c r="AN26" s="9" t="str">
        <f t="shared" si="23"/>
        <v>AL</v>
      </c>
      <c r="AO26" s="9" t="str">
        <f t="shared" si="23"/>
        <v>AM</v>
      </c>
      <c r="AP26" s="9" t="str">
        <f t="shared" si="23"/>
        <v>AN</v>
      </c>
      <c r="AQ26" s="1"/>
    </row>
    <row r="27" spans="1:44" s="65" customFormat="1" ht="15" customHeight="1" x14ac:dyDescent="0.3">
      <c r="A27" s="63"/>
      <c r="B27" s="33"/>
      <c r="C27" s="64"/>
      <c r="D27" s="68"/>
      <c r="E27" s="69"/>
      <c r="F27" s="61"/>
      <c r="G27" s="68"/>
      <c r="H27" s="69"/>
      <c r="I27" s="61"/>
      <c r="J27" s="68"/>
      <c r="K27" s="69"/>
      <c r="L27" s="61"/>
      <c r="M27" s="68"/>
      <c r="N27" s="69"/>
      <c r="O27" s="61"/>
      <c r="P27" s="68"/>
      <c r="Q27" s="69"/>
      <c r="R27" s="61"/>
      <c r="S27" s="68"/>
      <c r="T27" s="69"/>
      <c r="U27" s="61"/>
      <c r="AA27" s="7"/>
      <c r="AB27" s="16" t="str">
        <f>AB$25&amp;"-NYCTA"</f>
        <v>ACT-NYCTA</v>
      </c>
      <c r="AC27" s="9" t="str">
        <f t="shared" ref="AC27:AC28" si="24">IF(RIGHT(AP26)="Z",CHAR(CODE(LEFT(AP26))+1),LEFT(AP26))&amp;IF(RIGHT(AP26)&lt;&gt;"Z",CHAR(CODE(RIGHT(AP26))+1),CHAR(65))</f>
        <v>AO</v>
      </c>
      <c r="AD27" s="9" t="str">
        <f t="shared" si="23"/>
        <v>AP</v>
      </c>
      <c r="AE27" s="9" t="str">
        <f t="shared" si="23"/>
        <v>AQ</v>
      </c>
      <c r="AF27" s="9" t="str">
        <f t="shared" si="23"/>
        <v>AR</v>
      </c>
      <c r="AG27" s="9" t="str">
        <f t="shared" si="23"/>
        <v>AS</v>
      </c>
      <c r="AH27" s="9" t="str">
        <f t="shared" si="23"/>
        <v>AT</v>
      </c>
      <c r="AI27" s="9" t="str">
        <f t="shared" si="23"/>
        <v>AU</v>
      </c>
      <c r="AJ27" s="9" t="str">
        <f t="shared" si="23"/>
        <v>AV</v>
      </c>
      <c r="AK27" s="9" t="str">
        <f t="shared" si="23"/>
        <v>AW</v>
      </c>
      <c r="AL27" s="9" t="str">
        <f t="shared" si="23"/>
        <v>AX</v>
      </c>
      <c r="AM27" s="9" t="str">
        <f t="shared" si="23"/>
        <v>AY</v>
      </c>
      <c r="AN27" s="9" t="str">
        <f t="shared" si="23"/>
        <v>AZ</v>
      </c>
      <c r="AO27" s="9" t="str">
        <f t="shared" si="23"/>
        <v>BA</v>
      </c>
      <c r="AP27" s="9" t="str">
        <f t="shared" si="23"/>
        <v>BB</v>
      </c>
      <c r="AQ27" s="1"/>
    </row>
    <row r="28" spans="1:44" s="65" customFormat="1" ht="18" customHeight="1" x14ac:dyDescent="0.3">
      <c r="A28" s="63"/>
      <c r="B28" s="39" t="s">
        <v>16</v>
      </c>
      <c r="C28" s="64"/>
      <c r="D28" s="68"/>
      <c r="E28" s="69"/>
      <c r="F28" s="61"/>
      <c r="G28" s="68"/>
      <c r="H28" s="69"/>
      <c r="I28" s="61"/>
      <c r="J28" s="68"/>
      <c r="K28" s="69"/>
      <c r="L28" s="61"/>
      <c r="M28" s="68"/>
      <c r="N28" s="69"/>
      <c r="O28" s="61"/>
      <c r="P28" s="68"/>
      <c r="Q28" s="69"/>
      <c r="R28" s="61"/>
      <c r="S28" s="68"/>
      <c r="T28" s="69"/>
      <c r="U28" s="61"/>
      <c r="AA28" s="7"/>
      <c r="AB28" s="16" t="str">
        <f>AB$25&amp;"-CRR"</f>
        <v>ACT-CRR</v>
      </c>
      <c r="AC28" s="9" t="str">
        <f t="shared" si="24"/>
        <v>BC</v>
      </c>
      <c r="AD28" s="9" t="str">
        <f t="shared" si="23"/>
        <v>BD</v>
      </c>
      <c r="AE28" s="9" t="str">
        <f t="shared" si="23"/>
        <v>BE</v>
      </c>
      <c r="AF28" s="9" t="str">
        <f t="shared" si="23"/>
        <v>BF</v>
      </c>
      <c r="AG28" s="9" t="str">
        <f t="shared" si="23"/>
        <v>BG</v>
      </c>
      <c r="AH28" s="9" t="str">
        <f t="shared" si="23"/>
        <v>BH</v>
      </c>
      <c r="AI28" s="9" t="str">
        <f t="shared" si="23"/>
        <v>BI</v>
      </c>
      <c r="AJ28" s="9" t="str">
        <f t="shared" si="23"/>
        <v>BJ</v>
      </c>
      <c r="AK28" s="9" t="str">
        <f t="shared" si="23"/>
        <v>BK</v>
      </c>
      <c r="AL28" s="9" t="str">
        <f t="shared" si="23"/>
        <v>BL</v>
      </c>
      <c r="AM28" s="9" t="str">
        <f t="shared" si="23"/>
        <v>BM</v>
      </c>
      <c r="AN28" s="9" t="str">
        <f t="shared" si="23"/>
        <v>BN</v>
      </c>
      <c r="AO28" s="9" t="str">
        <f t="shared" si="23"/>
        <v>BO</v>
      </c>
      <c r="AP28" s="9" t="str">
        <f t="shared" si="23"/>
        <v>BP</v>
      </c>
      <c r="AQ28" s="1"/>
    </row>
    <row r="29" spans="1:44" s="65" customFormat="1" ht="18" customHeight="1" x14ac:dyDescent="0.3">
      <c r="A29" s="63"/>
      <c r="B29" s="52" t="s">
        <v>19</v>
      </c>
      <c r="C29" s="64"/>
      <c r="D29" s="63"/>
      <c r="E29" s="66"/>
      <c r="F29" s="67"/>
      <c r="G29" s="63"/>
      <c r="H29" s="66"/>
      <c r="I29" s="67"/>
      <c r="J29" s="63"/>
      <c r="K29" s="66"/>
      <c r="L29" s="67"/>
      <c r="M29" s="63"/>
      <c r="N29" s="66"/>
      <c r="O29" s="67"/>
      <c r="P29" s="63"/>
      <c r="Q29" s="66"/>
      <c r="R29" s="67"/>
      <c r="S29" s="63"/>
      <c r="T29" s="66"/>
      <c r="U29" s="67"/>
      <c r="AA29" s="7"/>
      <c r="AB29" s="16" t="str">
        <f>AB$25&amp;"-SIRTA"</f>
        <v>ACT-SIRTA</v>
      </c>
      <c r="AC29" s="9" t="str">
        <f>IF(RIGHT(AP30)="Z",CHAR(CODE(LEFT(AP30))+1),LEFT(AP30))&amp;IF(RIGHT(AP30)&lt;&gt;"Z",CHAR(CODE(RIGHT(AP30))+1),CHAR(65))</f>
        <v>CS</v>
      </c>
      <c r="AD29" s="9" t="str">
        <f t="shared" ref="AD29:AP29" si="25">IF(RIGHT(AC29)="Z",CHAR(CODE(LEFT(AC29))+1),LEFT(AC29))&amp;IF(RIGHT(AC29)&lt;&gt;"Z",CHAR(CODE(RIGHT(AC29))+1),CHAR(65))</f>
        <v>CT</v>
      </c>
      <c r="AE29" s="9" t="str">
        <f t="shared" si="25"/>
        <v>CU</v>
      </c>
      <c r="AF29" s="9" t="str">
        <f t="shared" si="25"/>
        <v>CV</v>
      </c>
      <c r="AG29" s="9" t="str">
        <f t="shared" si="25"/>
        <v>CW</v>
      </c>
      <c r="AH29" s="9" t="str">
        <f t="shared" si="25"/>
        <v>CX</v>
      </c>
      <c r="AI29" s="9" t="str">
        <f t="shared" si="25"/>
        <v>CY</v>
      </c>
      <c r="AJ29" s="9" t="str">
        <f t="shared" si="25"/>
        <v>CZ</v>
      </c>
      <c r="AK29" s="9" t="str">
        <f t="shared" si="25"/>
        <v>DA</v>
      </c>
      <c r="AL29" s="9" t="str">
        <f t="shared" si="25"/>
        <v>DB</v>
      </c>
      <c r="AM29" s="9" t="str">
        <f t="shared" si="25"/>
        <v>DC</v>
      </c>
      <c r="AN29" s="9" t="str">
        <f t="shared" si="25"/>
        <v>DD</v>
      </c>
      <c r="AO29" s="9" t="str">
        <f t="shared" si="25"/>
        <v>DE</v>
      </c>
      <c r="AP29" s="9" t="str">
        <f t="shared" si="25"/>
        <v>DF</v>
      </c>
    </row>
    <row r="30" spans="1:44" s="65" customFormat="1" ht="18" customHeight="1" x14ac:dyDescent="0.3">
      <c r="A30" s="63"/>
      <c r="B30" s="41" t="s">
        <v>17</v>
      </c>
      <c r="C30" s="64"/>
      <c r="D30" s="143">
        <v>359.8</v>
      </c>
      <c r="E30" s="144">
        <v>223.24985534999999</v>
      </c>
      <c r="F30" s="142">
        <v>-136.55014465000002</v>
      </c>
      <c r="G30" s="143">
        <v>25.200000000000003</v>
      </c>
      <c r="H30" s="144">
        <v>0</v>
      </c>
      <c r="I30" s="142">
        <v>-25.200000000000003</v>
      </c>
      <c r="J30" s="143">
        <v>0</v>
      </c>
      <c r="K30" s="144">
        <v>0</v>
      </c>
      <c r="L30" s="142">
        <v>0</v>
      </c>
      <c r="M30" s="143">
        <v>0</v>
      </c>
      <c r="N30" s="144">
        <v>0</v>
      </c>
      <c r="O30" s="142">
        <v>0</v>
      </c>
      <c r="P30" s="143">
        <v>0</v>
      </c>
      <c r="Q30" s="144">
        <v>0</v>
      </c>
      <c r="R30" s="142">
        <v>0</v>
      </c>
      <c r="S30" s="143">
        <v>385</v>
      </c>
      <c r="T30" s="144">
        <v>223.24985534999999</v>
      </c>
      <c r="U30" s="142">
        <v>-161.75014465000001</v>
      </c>
      <c r="AA30" s="7"/>
      <c r="AB30" s="16" t="str">
        <f>AB$25&amp;"-MTABC"</f>
        <v>ACT-MTABC</v>
      </c>
      <c r="AC30" s="9" t="str">
        <f>IF(RIGHT(AP31)="Z",CHAR(CODE(LEFT(AP31))+1),LEFT(AP31))&amp;IF(RIGHT(AP31)&lt;&gt;"Z",CHAR(CODE(RIGHT(AP31))+1),CHAR(65))</f>
        <v>CE</v>
      </c>
      <c r="AD30" s="9" t="str">
        <f t="shared" si="23"/>
        <v>CF</v>
      </c>
      <c r="AE30" s="9" t="str">
        <f t="shared" si="23"/>
        <v>CG</v>
      </c>
      <c r="AF30" s="9" t="str">
        <f t="shared" si="23"/>
        <v>CH</v>
      </c>
      <c r="AG30" s="9" t="str">
        <f t="shared" si="23"/>
        <v>CI</v>
      </c>
      <c r="AH30" s="9" t="str">
        <f t="shared" si="23"/>
        <v>CJ</v>
      </c>
      <c r="AI30" s="9" t="str">
        <f t="shared" si="23"/>
        <v>CK</v>
      </c>
      <c r="AJ30" s="9" t="str">
        <f t="shared" si="23"/>
        <v>CL</v>
      </c>
      <c r="AK30" s="9" t="str">
        <f t="shared" si="23"/>
        <v>CM</v>
      </c>
      <c r="AL30" s="9" t="str">
        <f t="shared" si="23"/>
        <v>CN</v>
      </c>
      <c r="AM30" s="9" t="str">
        <f t="shared" si="23"/>
        <v>CO</v>
      </c>
      <c r="AN30" s="9" t="str">
        <f t="shared" si="23"/>
        <v>CP</v>
      </c>
      <c r="AO30" s="9" t="str">
        <f t="shared" si="23"/>
        <v>CQ</v>
      </c>
      <c r="AP30" s="9" t="str">
        <f t="shared" si="23"/>
        <v>CR</v>
      </c>
    </row>
    <row r="31" spans="1:44" s="73" customFormat="1" ht="18" customHeight="1" x14ac:dyDescent="0.3">
      <c r="A31" s="71"/>
      <c r="B31" s="53" t="s">
        <v>20</v>
      </c>
      <c r="C31" s="72"/>
      <c r="D31" s="145">
        <v>301</v>
      </c>
      <c r="E31" s="146">
        <v>222.11525698</v>
      </c>
      <c r="F31" s="147">
        <v>-78.884743020000002</v>
      </c>
      <c r="G31" s="145">
        <v>0</v>
      </c>
      <c r="H31" s="146">
        <v>0</v>
      </c>
      <c r="I31" s="147">
        <v>0</v>
      </c>
      <c r="J31" s="145">
        <v>0</v>
      </c>
      <c r="K31" s="146">
        <v>0</v>
      </c>
      <c r="L31" s="147">
        <v>0</v>
      </c>
      <c r="M31" s="145">
        <v>0</v>
      </c>
      <c r="N31" s="146">
        <v>0</v>
      </c>
      <c r="O31" s="147">
        <v>0</v>
      </c>
      <c r="P31" s="145">
        <v>0</v>
      </c>
      <c r="Q31" s="146">
        <v>0</v>
      </c>
      <c r="R31" s="147">
        <v>0</v>
      </c>
      <c r="S31" s="145">
        <v>301</v>
      </c>
      <c r="T31" s="146">
        <v>222.11525698</v>
      </c>
      <c r="U31" s="147">
        <v>-78.884743020000002</v>
      </c>
      <c r="AA31" s="7">
        <v>83</v>
      </c>
      <c r="AB31" s="16" t="str">
        <f>AB$25&amp;"-HQ"</f>
        <v>ACT-HQ</v>
      </c>
      <c r="AC31" s="9" t="str">
        <f>IF(RIGHT(AP28)="Z",CHAR(CODE(LEFT(AP28))+1),LEFT(AP28))&amp;IF(RIGHT(AP28)&lt;&gt;"Z",CHAR(CODE(RIGHT(AP28))+1),CHAR(65))</f>
        <v>BQ</v>
      </c>
      <c r="AD31" s="9" t="str">
        <f t="shared" ref="AD31:AP31" si="26">IF(RIGHT(AC31)="Z",CHAR(CODE(LEFT(AC31))+1),LEFT(AC31))&amp;IF(RIGHT(AC31)&lt;&gt;"Z",CHAR(CODE(RIGHT(AC31))+1),CHAR(65))</f>
        <v>BR</v>
      </c>
      <c r="AE31" s="9" t="str">
        <f t="shared" si="26"/>
        <v>BS</v>
      </c>
      <c r="AF31" s="9" t="str">
        <f t="shared" si="26"/>
        <v>BT</v>
      </c>
      <c r="AG31" s="9" t="str">
        <f t="shared" si="26"/>
        <v>BU</v>
      </c>
      <c r="AH31" s="9" t="str">
        <f t="shared" si="26"/>
        <v>BV</v>
      </c>
      <c r="AI31" s="9" t="str">
        <f t="shared" si="26"/>
        <v>BW</v>
      </c>
      <c r="AJ31" s="9" t="str">
        <f t="shared" si="26"/>
        <v>BX</v>
      </c>
      <c r="AK31" s="9" t="str">
        <f t="shared" si="26"/>
        <v>BY</v>
      </c>
      <c r="AL31" s="9" t="str">
        <f t="shared" si="26"/>
        <v>BZ</v>
      </c>
      <c r="AM31" s="9" t="str">
        <f t="shared" si="26"/>
        <v>CA</v>
      </c>
      <c r="AN31" s="9" t="str">
        <f t="shared" si="26"/>
        <v>CB</v>
      </c>
      <c r="AO31" s="9" t="str">
        <f t="shared" si="26"/>
        <v>CC</v>
      </c>
      <c r="AP31" s="9" t="str">
        <f t="shared" si="26"/>
        <v>CD</v>
      </c>
      <c r="AQ31" s="65"/>
    </row>
    <row r="32" spans="1:44" s="73" customFormat="1" ht="18" customHeight="1" x14ac:dyDescent="0.3">
      <c r="A32" s="71"/>
      <c r="B32" s="53" t="s">
        <v>21</v>
      </c>
      <c r="C32" s="72"/>
      <c r="D32" s="145">
        <v>50</v>
      </c>
      <c r="E32" s="146">
        <v>0</v>
      </c>
      <c r="F32" s="147">
        <v>-50</v>
      </c>
      <c r="G32" s="145">
        <v>0</v>
      </c>
      <c r="H32" s="146">
        <v>0</v>
      </c>
      <c r="I32" s="147">
        <v>0</v>
      </c>
      <c r="J32" s="145">
        <v>0</v>
      </c>
      <c r="K32" s="146">
        <v>0</v>
      </c>
      <c r="L32" s="147">
        <v>0</v>
      </c>
      <c r="M32" s="145">
        <v>0</v>
      </c>
      <c r="N32" s="146">
        <v>0</v>
      </c>
      <c r="O32" s="147">
        <v>0</v>
      </c>
      <c r="P32" s="145">
        <v>0</v>
      </c>
      <c r="Q32" s="146">
        <v>0</v>
      </c>
      <c r="R32" s="147">
        <v>0</v>
      </c>
      <c r="S32" s="145">
        <v>50</v>
      </c>
      <c r="T32" s="146">
        <v>0</v>
      </c>
      <c r="U32" s="147">
        <v>-50</v>
      </c>
      <c r="AA32" s="7">
        <f>AA31+1</f>
        <v>84</v>
      </c>
      <c r="AB32" s="16" t="str">
        <f>AB$25&amp;"-BRTUN"</f>
        <v>ACT-BRTUN</v>
      </c>
      <c r="AC32" s="9" t="str">
        <f>IF(RIGHT(AP29)="Z",CHAR(CODE(LEFT(AP29))+1),LEFT(AP29))&amp;IF(RIGHT(AP29)&lt;&gt;"Z",CHAR(CODE(RIGHT(AP29))+1),CHAR(65))</f>
        <v>DG</v>
      </c>
      <c r="AD32" s="9" t="str">
        <f t="shared" ref="AD32:AP32" si="27">IF(RIGHT(AC32)="Z",CHAR(CODE(LEFT(AC32))+1),LEFT(AC32))&amp;IF(RIGHT(AC32)&lt;&gt;"Z",CHAR(CODE(RIGHT(AC32))+1),CHAR(65))</f>
        <v>DH</v>
      </c>
      <c r="AE32" s="9" t="str">
        <f t="shared" si="27"/>
        <v>DI</v>
      </c>
      <c r="AF32" s="9" t="str">
        <f t="shared" si="27"/>
        <v>DJ</v>
      </c>
      <c r="AG32" s="9" t="str">
        <f t="shared" si="27"/>
        <v>DK</v>
      </c>
      <c r="AH32" s="9" t="str">
        <f t="shared" si="27"/>
        <v>DL</v>
      </c>
      <c r="AI32" s="9" t="str">
        <f t="shared" si="27"/>
        <v>DM</v>
      </c>
      <c r="AJ32" s="9" t="str">
        <f t="shared" si="27"/>
        <v>DN</v>
      </c>
      <c r="AK32" s="9" t="str">
        <f t="shared" si="27"/>
        <v>DO</v>
      </c>
      <c r="AL32" s="9" t="str">
        <f t="shared" si="27"/>
        <v>DP</v>
      </c>
      <c r="AM32" s="9" t="str">
        <f t="shared" si="27"/>
        <v>DQ</v>
      </c>
      <c r="AN32" s="9" t="str">
        <f t="shared" si="27"/>
        <v>DR</v>
      </c>
      <c r="AO32" s="9" t="str">
        <f t="shared" si="27"/>
        <v>DS</v>
      </c>
      <c r="AP32" s="9" t="str">
        <f t="shared" si="27"/>
        <v>DT</v>
      </c>
      <c r="AQ32" s="65"/>
    </row>
    <row r="33" spans="1:43" s="73" customFormat="1" ht="18" customHeight="1" x14ac:dyDescent="0.3">
      <c r="A33" s="71"/>
      <c r="B33" s="53" t="s">
        <v>22</v>
      </c>
      <c r="C33" s="72"/>
      <c r="D33" s="145">
        <v>-50</v>
      </c>
      <c r="E33" s="146">
        <v>0</v>
      </c>
      <c r="F33" s="147">
        <v>50</v>
      </c>
      <c r="G33" s="145">
        <v>0</v>
      </c>
      <c r="H33" s="146">
        <v>0</v>
      </c>
      <c r="I33" s="147">
        <v>0</v>
      </c>
      <c r="J33" s="145">
        <v>0</v>
      </c>
      <c r="K33" s="146">
        <v>0</v>
      </c>
      <c r="L33" s="147">
        <v>0</v>
      </c>
      <c r="M33" s="145">
        <v>0</v>
      </c>
      <c r="N33" s="146">
        <v>0</v>
      </c>
      <c r="O33" s="147">
        <v>0</v>
      </c>
      <c r="P33" s="145">
        <v>0</v>
      </c>
      <c r="Q33" s="146">
        <v>0</v>
      </c>
      <c r="R33" s="147">
        <v>0</v>
      </c>
      <c r="S33" s="145">
        <v>-50</v>
      </c>
      <c r="T33" s="146">
        <v>0</v>
      </c>
      <c r="U33" s="147">
        <v>50</v>
      </c>
      <c r="AA33" s="7">
        <f>AA32+1</f>
        <v>85</v>
      </c>
      <c r="AB33" s="5"/>
      <c r="AC33" s="5"/>
      <c r="AD33" s="5"/>
      <c r="AE33" s="5"/>
      <c r="AF33" s="5"/>
      <c r="AG33" s="5"/>
      <c r="AH33" s="5"/>
      <c r="AI33" s="5"/>
      <c r="AJ33" s="5"/>
      <c r="AK33" s="5"/>
      <c r="AL33" s="5"/>
      <c r="AM33" s="5"/>
      <c r="AN33" s="5"/>
      <c r="AO33" s="5"/>
      <c r="AP33" s="5"/>
      <c r="AQ33" s="65"/>
    </row>
    <row r="34" spans="1:43" s="73" customFormat="1" ht="18" customHeight="1" x14ac:dyDescent="0.3">
      <c r="A34" s="71"/>
      <c r="B34" s="53" t="s">
        <v>23</v>
      </c>
      <c r="C34" s="72"/>
      <c r="D34" s="145">
        <v>58.8</v>
      </c>
      <c r="E34" s="146">
        <v>1.13459837</v>
      </c>
      <c r="F34" s="147">
        <v>-57.665401629999998</v>
      </c>
      <c r="G34" s="145">
        <v>25.200000000000003</v>
      </c>
      <c r="H34" s="146">
        <v>0</v>
      </c>
      <c r="I34" s="147">
        <v>-25.200000000000003</v>
      </c>
      <c r="J34" s="145">
        <v>0</v>
      </c>
      <c r="K34" s="146">
        <v>0</v>
      </c>
      <c r="L34" s="147">
        <v>0</v>
      </c>
      <c r="M34" s="145">
        <v>0</v>
      </c>
      <c r="N34" s="146">
        <v>0</v>
      </c>
      <c r="O34" s="147">
        <v>0</v>
      </c>
      <c r="P34" s="145">
        <v>0</v>
      </c>
      <c r="Q34" s="146">
        <v>0</v>
      </c>
      <c r="R34" s="147">
        <v>0</v>
      </c>
      <c r="S34" s="145">
        <v>84</v>
      </c>
      <c r="T34" s="146">
        <v>1.13459837</v>
      </c>
      <c r="U34" s="147">
        <v>-82.865401629999994</v>
      </c>
      <c r="AA34" s="7">
        <f>AA33+1</f>
        <v>86</v>
      </c>
      <c r="AB34" s="5"/>
      <c r="AC34" s="5"/>
      <c r="AD34" s="5"/>
      <c r="AE34" s="5"/>
      <c r="AF34" s="5"/>
      <c r="AG34" s="5"/>
      <c r="AH34" s="5"/>
      <c r="AI34" s="5"/>
      <c r="AJ34" s="5"/>
      <c r="AK34" s="5"/>
      <c r="AL34" s="5"/>
      <c r="AM34" s="5"/>
      <c r="AN34" s="5"/>
      <c r="AO34" s="5"/>
      <c r="AP34" s="5"/>
      <c r="AQ34" s="65"/>
    </row>
    <row r="35" spans="1:43" s="73" customFormat="1" ht="18" customHeight="1" x14ac:dyDescent="0.3">
      <c r="A35" s="71"/>
      <c r="B35" s="53" t="s">
        <v>24</v>
      </c>
      <c r="C35" s="72"/>
      <c r="D35" s="145">
        <v>0</v>
      </c>
      <c r="E35" s="146">
        <v>0</v>
      </c>
      <c r="F35" s="147">
        <v>0</v>
      </c>
      <c r="G35" s="145">
        <v>0</v>
      </c>
      <c r="H35" s="146">
        <v>0</v>
      </c>
      <c r="I35" s="147">
        <v>0</v>
      </c>
      <c r="J35" s="145">
        <v>0</v>
      </c>
      <c r="K35" s="146">
        <v>0</v>
      </c>
      <c r="L35" s="147">
        <v>0</v>
      </c>
      <c r="M35" s="145">
        <v>0</v>
      </c>
      <c r="N35" s="146">
        <v>0</v>
      </c>
      <c r="O35" s="147">
        <v>0</v>
      </c>
      <c r="P35" s="145">
        <v>0</v>
      </c>
      <c r="Q35" s="146">
        <v>0</v>
      </c>
      <c r="R35" s="147">
        <v>0</v>
      </c>
      <c r="S35" s="145">
        <v>0</v>
      </c>
      <c r="T35" s="146">
        <v>0</v>
      </c>
      <c r="U35" s="147">
        <v>0</v>
      </c>
      <c r="AA35" s="7">
        <f>AA34+1</f>
        <v>87</v>
      </c>
      <c r="AB35" s="6"/>
      <c r="AC35" s="5" t="s">
        <v>73</v>
      </c>
      <c r="AD35" s="5"/>
      <c r="AE35" s="5"/>
      <c r="AF35" s="5"/>
      <c r="AG35" s="5"/>
      <c r="AH35" s="5"/>
      <c r="AI35" s="5"/>
      <c r="AJ35" s="5"/>
      <c r="AK35" s="5"/>
      <c r="AL35" s="5"/>
      <c r="AM35" s="5"/>
      <c r="AN35" s="5"/>
      <c r="AO35" s="5"/>
      <c r="AP35" s="5"/>
      <c r="AQ35" s="65"/>
    </row>
    <row r="36" spans="1:43" s="65" customFormat="1" ht="18" customHeight="1" x14ac:dyDescent="0.3">
      <c r="A36" s="63"/>
      <c r="B36" s="52" t="s">
        <v>90</v>
      </c>
      <c r="C36" s="64"/>
      <c r="D36" s="143">
        <v>25.068483613333569</v>
      </c>
      <c r="E36" s="144">
        <v>284.78100981</v>
      </c>
      <c r="F36" s="142">
        <v>259.71252619666637</v>
      </c>
      <c r="G36" s="143">
        <v>6.2671209033333639</v>
      </c>
      <c r="H36" s="144">
        <v>71.195252419999989</v>
      </c>
      <c r="I36" s="142">
        <v>64.928131516666625</v>
      </c>
      <c r="J36" s="143">
        <v>0</v>
      </c>
      <c r="K36" s="144">
        <v>0</v>
      </c>
      <c r="L36" s="142">
        <v>0</v>
      </c>
      <c r="M36" s="143">
        <v>0</v>
      </c>
      <c r="N36" s="144">
        <v>0</v>
      </c>
      <c r="O36" s="142">
        <v>0</v>
      </c>
      <c r="P36" s="143">
        <v>0</v>
      </c>
      <c r="Q36" s="144">
        <v>0</v>
      </c>
      <c r="R36" s="142">
        <v>0</v>
      </c>
      <c r="S36" s="143">
        <v>31.33560451666699</v>
      </c>
      <c r="T36" s="144">
        <v>355.97626222999992</v>
      </c>
      <c r="U36" s="142">
        <v>324.64065771333298</v>
      </c>
      <c r="AA36" s="7">
        <f>AA35+1</f>
        <v>88</v>
      </c>
      <c r="AB36" s="6" t="s">
        <v>72</v>
      </c>
      <c r="AC36" s="186" t="e">
        <f ca="1">IF(LEFT(#REF!,3)=$AC$6,INDIRECT("'Subsidy Data - Hyperion'!"&amp;$AC$7&amp;$AA25),IF(LEFT(#REF!,3)=$AD$6,INDIRECT("'Subsidy Data - Hyperion'!"&amp;$AD$7&amp;$AA25),IF(LEFT(#REF!,3)=$AE$6,INDIRECT("'Subsidy Data - Hyperion'!"&amp;$AE$7&amp;$AA25),IF(LEFT(#REF!,3)=$AF$6,INDIRECT("'Subsidy Data - Hyperion'!"&amp;$AF$7&amp;$AA25),IF(LEFT(#REF!,3)=$AG$6,INDIRECT("'Subsidy Data - Hyperion'!"&amp;$AG$7&amp;$AA25),IF(LEFT(#REF!,3)=$AH$6,INDIRECT("'Subsidy Data - Hyperion'!"&amp;$AH$7&amp;$AA25),IF(LEFT(#REF!,3)=$AI$6,INDIRECT("'Subsidy Data - Hyperion'!"&amp;$AI$7&amp;$AA25),IF(LEFT(#REF!,3)=$AJ$6,INDIRECT("'Subsidy Data - Hyperion'!"&amp;$AJ$7&amp;$AA25),IF(LEFT(#REF!,3)=$AK$6,INDIRECT("'Subsidy Data - Hyperion'!"&amp;$AK$7&amp;$AA25),IF(LEFT(#REF!,3)=$AL$6,INDIRECT("'Subsidy Data - Hyperion'!"&amp;$AL$7&amp;$AA25),IF(LEFT(#REF!,3)=$AM$6,INDIRECT("'Subsidy Data - Hyperion'!"&amp;$AM$7&amp;$AA25),INDIRECT("'Subsidy Data - Hyperion'!"&amp;$AN$7&amp;$AA25))))))))))))</f>
        <v>#REF!</v>
      </c>
      <c r="AD36" s="11"/>
      <c r="AE36" s="11"/>
      <c r="AF36" s="11"/>
      <c r="AG36" s="11"/>
      <c r="AH36" s="11"/>
      <c r="AI36" s="11"/>
      <c r="AJ36" s="11"/>
      <c r="AK36" s="11"/>
      <c r="AL36" s="11"/>
      <c r="AM36" s="11"/>
      <c r="AN36" s="11"/>
      <c r="AO36" s="11"/>
      <c r="AP36" s="12"/>
    </row>
    <row r="37" spans="1:43" s="73" customFormat="1" ht="18" customHeight="1" x14ac:dyDescent="0.3">
      <c r="A37" s="71"/>
      <c r="B37" s="53" t="s">
        <v>18</v>
      </c>
      <c r="C37" s="72"/>
      <c r="D37" s="170">
        <v>0</v>
      </c>
      <c r="E37" s="171">
        <v>0</v>
      </c>
      <c r="F37" s="147">
        <v>0</v>
      </c>
      <c r="G37" s="170">
        <v>0</v>
      </c>
      <c r="H37" s="171">
        <v>0</v>
      </c>
      <c r="I37" s="147">
        <v>0</v>
      </c>
      <c r="J37" s="170">
        <v>0</v>
      </c>
      <c r="K37" s="171">
        <v>0</v>
      </c>
      <c r="L37" s="147">
        <v>0</v>
      </c>
      <c r="M37" s="170">
        <v>0</v>
      </c>
      <c r="N37" s="171">
        <v>0</v>
      </c>
      <c r="O37" s="147">
        <v>0</v>
      </c>
      <c r="P37" s="170">
        <v>0</v>
      </c>
      <c r="Q37" s="171">
        <v>0</v>
      </c>
      <c r="R37" s="147">
        <v>0</v>
      </c>
      <c r="S37" s="170">
        <v>0</v>
      </c>
      <c r="T37" s="171">
        <v>0</v>
      </c>
      <c r="U37" s="147">
        <v>0</v>
      </c>
      <c r="AA37" s="7">
        <f>AA35+2</f>
        <v>89</v>
      </c>
      <c r="AB37" s="5"/>
      <c r="AC37" s="5"/>
      <c r="AD37" s="5"/>
      <c r="AE37" s="5"/>
      <c r="AF37" s="5"/>
      <c r="AG37" s="5"/>
      <c r="AH37" s="5"/>
      <c r="AI37" s="5"/>
      <c r="AJ37" s="5"/>
      <c r="AK37" s="5"/>
      <c r="AL37" s="5"/>
      <c r="AM37" s="5"/>
      <c r="AN37" s="5"/>
      <c r="AO37" s="5"/>
      <c r="AP37" s="5"/>
    </row>
    <row r="38" spans="1:43" s="73" customFormat="1" ht="18" customHeight="1" x14ac:dyDescent="0.3">
      <c r="A38" s="71"/>
      <c r="B38" s="53" t="s">
        <v>26</v>
      </c>
      <c r="C38" s="72"/>
      <c r="D38" s="170">
        <v>298.79798399999999</v>
      </c>
      <c r="E38" s="171">
        <v>141.16330570999997</v>
      </c>
      <c r="F38" s="147">
        <v>-157.63467829000001</v>
      </c>
      <c r="G38" s="170">
        <v>74.699495999999982</v>
      </c>
      <c r="H38" s="171">
        <v>35.290826439999996</v>
      </c>
      <c r="I38" s="147">
        <v>-39.408669559999986</v>
      </c>
      <c r="J38" s="170">
        <v>0</v>
      </c>
      <c r="K38" s="171">
        <v>0</v>
      </c>
      <c r="L38" s="147">
        <v>0</v>
      </c>
      <c r="M38" s="170">
        <v>0</v>
      </c>
      <c r="N38" s="171">
        <v>0</v>
      </c>
      <c r="O38" s="147">
        <v>0</v>
      </c>
      <c r="P38" s="170">
        <v>0</v>
      </c>
      <c r="Q38" s="171">
        <v>0</v>
      </c>
      <c r="R38" s="147">
        <v>0</v>
      </c>
      <c r="S38" s="170">
        <v>373.49748</v>
      </c>
      <c r="T38" s="171">
        <v>176.45413214999996</v>
      </c>
      <c r="U38" s="147">
        <v>-197.04334785000003</v>
      </c>
      <c r="AA38" s="7">
        <f>AA37+1</f>
        <v>90</v>
      </c>
      <c r="AB38" s="5"/>
      <c r="AC38" s="5"/>
      <c r="AD38" s="5"/>
      <c r="AE38" s="5"/>
      <c r="AF38" s="5"/>
      <c r="AG38" s="5"/>
      <c r="AH38" s="5"/>
      <c r="AI38" s="5"/>
      <c r="AJ38" s="5"/>
      <c r="AK38" s="5"/>
      <c r="AL38" s="5"/>
      <c r="AM38" s="5"/>
      <c r="AN38" s="5"/>
      <c r="AO38" s="5"/>
      <c r="AP38" s="5"/>
    </row>
    <row r="39" spans="1:43" s="73" customFormat="1" ht="18" customHeight="1" x14ac:dyDescent="0.3">
      <c r="A39" s="71"/>
      <c r="B39" s="53" t="s">
        <v>27</v>
      </c>
      <c r="C39" s="72"/>
      <c r="D39" s="170">
        <v>225.9993883333336</v>
      </c>
      <c r="E39" s="171">
        <v>208.00000007999998</v>
      </c>
      <c r="F39" s="147">
        <v>-17.99938825333362</v>
      </c>
      <c r="G39" s="170">
        <v>56.499847083333385</v>
      </c>
      <c r="H39" s="171">
        <v>51.999999959999997</v>
      </c>
      <c r="I39" s="147">
        <v>-4.4998471233333888</v>
      </c>
      <c r="J39" s="170">
        <v>0</v>
      </c>
      <c r="K39" s="171">
        <v>0</v>
      </c>
      <c r="L39" s="147">
        <v>0</v>
      </c>
      <c r="M39" s="170">
        <v>0</v>
      </c>
      <c r="N39" s="171">
        <v>0</v>
      </c>
      <c r="O39" s="147">
        <v>0</v>
      </c>
      <c r="P39" s="170">
        <v>0</v>
      </c>
      <c r="Q39" s="171">
        <v>0</v>
      </c>
      <c r="R39" s="147">
        <v>0</v>
      </c>
      <c r="S39" s="170">
        <v>282.49923541666698</v>
      </c>
      <c r="T39" s="171">
        <v>260.00000003999997</v>
      </c>
      <c r="U39" s="147">
        <v>-22.499235376667002</v>
      </c>
      <c r="AA39" s="7">
        <f>AA38+1</f>
        <v>91</v>
      </c>
      <c r="AB39" s="5"/>
      <c r="AC39" s="5"/>
      <c r="AD39" s="5"/>
      <c r="AE39" s="5"/>
      <c r="AF39" s="5"/>
      <c r="AG39" s="5"/>
      <c r="AH39" s="5"/>
      <c r="AI39" s="5"/>
      <c r="AJ39" s="5"/>
      <c r="AK39" s="5"/>
      <c r="AL39" s="5"/>
      <c r="AM39" s="5"/>
      <c r="AN39" s="5"/>
      <c r="AO39" s="5"/>
      <c r="AP39" s="5"/>
    </row>
    <row r="40" spans="1:43" s="73" customFormat="1" ht="18" customHeight="1" x14ac:dyDescent="0.3">
      <c r="A40" s="71"/>
      <c r="B40" s="53" t="s">
        <v>28</v>
      </c>
      <c r="C40" s="72"/>
      <c r="D40" s="170">
        <v>-499.72888871999999</v>
      </c>
      <c r="E40" s="171">
        <v>-64.382295980000009</v>
      </c>
      <c r="F40" s="147">
        <v>435.34659274000001</v>
      </c>
      <c r="G40" s="170">
        <v>-124.93222218</v>
      </c>
      <c r="H40" s="171">
        <v>-16.095573979999998</v>
      </c>
      <c r="I40" s="147">
        <v>108.8366482</v>
      </c>
      <c r="J40" s="170">
        <v>0</v>
      </c>
      <c r="K40" s="171">
        <v>0</v>
      </c>
      <c r="L40" s="147">
        <v>0</v>
      </c>
      <c r="M40" s="170">
        <v>0</v>
      </c>
      <c r="N40" s="171">
        <v>0</v>
      </c>
      <c r="O40" s="147">
        <v>0</v>
      </c>
      <c r="P40" s="170">
        <v>0</v>
      </c>
      <c r="Q40" s="171">
        <v>0</v>
      </c>
      <c r="R40" s="147">
        <v>0</v>
      </c>
      <c r="S40" s="170">
        <v>-624.66111090000004</v>
      </c>
      <c r="T40" s="171">
        <v>-80.477869960000007</v>
      </c>
      <c r="U40" s="147">
        <v>544.18324094000002</v>
      </c>
      <c r="AA40" s="7">
        <f>AA39+1</f>
        <v>92</v>
      </c>
      <c r="AB40" s="5"/>
      <c r="AC40" s="5"/>
      <c r="AD40" s="5"/>
      <c r="AE40" s="5"/>
      <c r="AF40" s="5"/>
      <c r="AG40" s="5"/>
      <c r="AH40" s="5"/>
      <c r="AI40" s="5"/>
      <c r="AJ40" s="5"/>
      <c r="AK40" s="5"/>
      <c r="AL40" s="5"/>
      <c r="AM40" s="5"/>
      <c r="AN40" s="5"/>
      <c r="AO40" s="5"/>
      <c r="AP40" s="5"/>
    </row>
    <row r="41" spans="1:43" s="65" customFormat="1" ht="18" customHeight="1" x14ac:dyDescent="0.3">
      <c r="A41" s="63"/>
      <c r="B41" s="41"/>
      <c r="C41" s="64"/>
      <c r="D41" s="153">
        <v>384.86848361333358</v>
      </c>
      <c r="E41" s="154">
        <v>508.03086515999996</v>
      </c>
      <c r="F41" s="155">
        <v>123.16238154666635</v>
      </c>
      <c r="G41" s="153">
        <v>31.467120903333367</v>
      </c>
      <c r="H41" s="154">
        <v>71.195252419999989</v>
      </c>
      <c r="I41" s="155">
        <v>39.728131516666622</v>
      </c>
      <c r="J41" s="153">
        <v>0</v>
      </c>
      <c r="K41" s="154">
        <v>0</v>
      </c>
      <c r="L41" s="155">
        <v>0</v>
      </c>
      <c r="M41" s="153">
        <v>0</v>
      </c>
      <c r="N41" s="154">
        <v>0</v>
      </c>
      <c r="O41" s="155">
        <v>0</v>
      </c>
      <c r="P41" s="153">
        <v>0</v>
      </c>
      <c r="Q41" s="154">
        <v>0</v>
      </c>
      <c r="R41" s="155">
        <v>0</v>
      </c>
      <c r="S41" s="153">
        <v>416.33560451666699</v>
      </c>
      <c r="T41" s="154">
        <v>579.22611757999994</v>
      </c>
      <c r="U41" s="155">
        <v>162.89051306333297</v>
      </c>
      <c r="AA41" s="7"/>
      <c r="AB41" s="5"/>
      <c r="AC41" s="5"/>
      <c r="AD41" s="5"/>
      <c r="AE41" s="5"/>
      <c r="AF41" s="5"/>
      <c r="AG41" s="5"/>
      <c r="AH41" s="5"/>
      <c r="AI41" s="5"/>
      <c r="AJ41" s="5"/>
      <c r="AK41" s="5"/>
      <c r="AL41" s="5"/>
      <c r="AM41" s="5"/>
      <c r="AN41" s="5"/>
      <c r="AO41" s="5"/>
      <c r="AP41" s="5"/>
    </row>
    <row r="42" spans="1:43" s="65" customFormat="1" ht="15" customHeight="1" x14ac:dyDescent="0.3">
      <c r="A42" s="63"/>
      <c r="B42" s="41"/>
      <c r="C42" s="64"/>
      <c r="D42" s="74"/>
      <c r="E42" s="75"/>
      <c r="F42" s="76"/>
      <c r="G42" s="74"/>
      <c r="H42" s="75"/>
      <c r="I42" s="76"/>
      <c r="J42" s="74"/>
      <c r="K42" s="75"/>
      <c r="L42" s="76"/>
      <c r="M42" s="74"/>
      <c r="N42" s="75"/>
      <c r="O42" s="76"/>
      <c r="P42" s="74"/>
      <c r="Q42" s="75"/>
      <c r="R42" s="76"/>
      <c r="S42" s="74"/>
      <c r="T42" s="75"/>
      <c r="U42" s="76"/>
      <c r="AA42" s="7"/>
      <c r="AB42" s="5"/>
      <c r="AC42" s="5"/>
      <c r="AD42" s="5"/>
      <c r="AE42" s="5"/>
      <c r="AF42" s="5"/>
      <c r="AG42" s="5"/>
      <c r="AH42" s="5"/>
      <c r="AI42" s="5"/>
      <c r="AJ42" s="5"/>
      <c r="AK42" s="5"/>
      <c r="AL42" s="5"/>
      <c r="AM42" s="5"/>
      <c r="AN42" s="5"/>
      <c r="AO42" s="5"/>
      <c r="AP42" s="5"/>
    </row>
    <row r="43" spans="1:43" s="65" customFormat="1" ht="18" customHeight="1" x14ac:dyDescent="0.3">
      <c r="A43" s="63"/>
      <c r="B43" s="39" t="s">
        <v>29</v>
      </c>
      <c r="C43" s="64"/>
      <c r="D43" s="63"/>
      <c r="E43" s="66"/>
      <c r="F43" s="67"/>
      <c r="G43" s="63"/>
      <c r="H43" s="66"/>
      <c r="I43" s="67"/>
      <c r="J43" s="63"/>
      <c r="K43" s="66"/>
      <c r="L43" s="67"/>
      <c r="M43" s="63"/>
      <c r="N43" s="66"/>
      <c r="O43" s="67"/>
      <c r="P43" s="63"/>
      <c r="Q43" s="66"/>
      <c r="R43" s="67"/>
      <c r="S43" s="63"/>
      <c r="T43" s="66"/>
      <c r="U43" s="67"/>
      <c r="AA43" s="7"/>
      <c r="AB43" s="5"/>
      <c r="AC43" s="5"/>
      <c r="AD43" s="5"/>
      <c r="AE43" s="5"/>
      <c r="AF43" s="5"/>
      <c r="AG43" s="5"/>
      <c r="AH43" s="5"/>
      <c r="AI43" s="5"/>
      <c r="AJ43" s="5"/>
      <c r="AK43" s="5"/>
      <c r="AL43" s="5"/>
      <c r="AM43" s="5"/>
      <c r="AN43" s="5"/>
      <c r="AO43" s="5"/>
      <c r="AP43" s="5"/>
    </row>
    <row r="44" spans="1:43" s="65" customFormat="1" ht="18" customHeight="1" x14ac:dyDescent="0.3">
      <c r="A44" s="63"/>
      <c r="B44" s="51" t="s">
        <v>30</v>
      </c>
      <c r="C44" s="64"/>
      <c r="D44" s="140">
        <v>158.10666753119997</v>
      </c>
      <c r="E44" s="141">
        <v>126.48537999999999</v>
      </c>
      <c r="F44" s="142">
        <v>-31.621287531199982</v>
      </c>
      <c r="G44" s="140">
        <v>29.251999999999999</v>
      </c>
      <c r="H44" s="141">
        <v>23.401599999999998</v>
      </c>
      <c r="I44" s="142">
        <v>-5.8504000000000005</v>
      </c>
      <c r="J44" s="140">
        <v>0.56533246879999999</v>
      </c>
      <c r="K44" s="141">
        <v>0.45221999999999996</v>
      </c>
      <c r="L44" s="142">
        <v>-0.11311246880000003</v>
      </c>
      <c r="M44" s="140">
        <v>0</v>
      </c>
      <c r="N44" s="141">
        <v>0</v>
      </c>
      <c r="O44" s="142">
        <v>0</v>
      </c>
      <c r="P44" s="140">
        <v>0</v>
      </c>
      <c r="Q44" s="141">
        <v>0</v>
      </c>
      <c r="R44" s="142">
        <v>0</v>
      </c>
      <c r="S44" s="140">
        <v>187.92399999999998</v>
      </c>
      <c r="T44" s="141">
        <v>150.33920000000001</v>
      </c>
      <c r="U44" s="142">
        <v>-37.584799999999973</v>
      </c>
      <c r="AA44" s="7">
        <f>AA40+3</f>
        <v>95</v>
      </c>
      <c r="AB44" s="5"/>
      <c r="AC44" s="5"/>
      <c r="AD44" s="5"/>
      <c r="AE44" s="5"/>
      <c r="AF44" s="5"/>
      <c r="AG44" s="5"/>
      <c r="AH44" s="5"/>
      <c r="AI44" s="5"/>
      <c r="AJ44" s="5"/>
      <c r="AK44" s="5"/>
      <c r="AL44" s="5"/>
      <c r="AM44" s="5"/>
      <c r="AN44" s="5"/>
      <c r="AO44" s="5"/>
      <c r="AP44" s="5"/>
    </row>
    <row r="45" spans="1:43" s="65" customFormat="1" ht="18" customHeight="1" x14ac:dyDescent="0.3">
      <c r="A45" s="63"/>
      <c r="B45" s="51" t="s">
        <v>31</v>
      </c>
      <c r="C45" s="64"/>
      <c r="D45" s="148"/>
      <c r="E45" s="149"/>
      <c r="F45" s="150"/>
      <c r="G45" s="148"/>
      <c r="H45" s="149"/>
      <c r="I45" s="150"/>
      <c r="J45" s="148"/>
      <c r="K45" s="149"/>
      <c r="L45" s="150"/>
      <c r="M45" s="148"/>
      <c r="N45" s="149"/>
      <c r="O45" s="150"/>
      <c r="P45" s="148"/>
      <c r="Q45" s="149"/>
      <c r="R45" s="150"/>
      <c r="S45" s="148"/>
      <c r="T45" s="149"/>
      <c r="U45" s="150"/>
      <c r="AA45" s="7"/>
      <c r="AB45" s="5"/>
      <c r="AC45" s="5"/>
      <c r="AD45" s="5"/>
      <c r="AE45" s="5"/>
      <c r="AF45" s="5"/>
      <c r="AG45" s="5"/>
      <c r="AH45" s="5"/>
      <c r="AI45" s="5"/>
      <c r="AJ45" s="5"/>
      <c r="AK45" s="5"/>
      <c r="AL45" s="5"/>
      <c r="AM45" s="5"/>
      <c r="AN45" s="5"/>
      <c r="AO45" s="5"/>
      <c r="AP45" s="5"/>
    </row>
    <row r="46" spans="1:43" s="73" customFormat="1" ht="18" hidden="1" customHeight="1" x14ac:dyDescent="0.3">
      <c r="A46" s="71"/>
      <c r="B46" s="187" t="s">
        <v>98</v>
      </c>
      <c r="C46" s="188"/>
      <c r="D46" s="151">
        <v>158.10666753119997</v>
      </c>
      <c r="E46" s="152">
        <v>158.23135665999999</v>
      </c>
      <c r="F46" s="189">
        <v>0.12468912880001426</v>
      </c>
      <c r="G46" s="151">
        <v>0</v>
      </c>
      <c r="H46" s="152">
        <v>0</v>
      </c>
      <c r="I46" s="189">
        <v>0</v>
      </c>
      <c r="J46" s="151">
        <v>0.56533246879999999</v>
      </c>
      <c r="K46" s="152">
        <v>0</v>
      </c>
      <c r="L46" s="189">
        <v>-0.56533246879999999</v>
      </c>
      <c r="M46" s="151">
        <v>0</v>
      </c>
      <c r="N46" s="152">
        <v>0</v>
      </c>
      <c r="O46" s="189">
        <v>0</v>
      </c>
      <c r="P46" s="151">
        <v>0</v>
      </c>
      <c r="Q46" s="152">
        <v>0</v>
      </c>
      <c r="R46" s="189">
        <v>0</v>
      </c>
      <c r="S46" s="151">
        <v>158.67199999999997</v>
      </c>
      <c r="T46" s="152">
        <v>158.23135665999999</v>
      </c>
      <c r="U46" s="189">
        <v>-0.44064333999997984</v>
      </c>
      <c r="AA46" s="190">
        <f>AA44+1</f>
        <v>96</v>
      </c>
      <c r="AB46" s="14"/>
      <c r="AC46" s="14"/>
      <c r="AD46" s="14"/>
      <c r="AE46" s="14"/>
      <c r="AF46" s="14"/>
      <c r="AG46" s="14"/>
      <c r="AH46" s="14"/>
      <c r="AI46" s="14"/>
      <c r="AJ46" s="14"/>
      <c r="AK46" s="14"/>
      <c r="AL46" s="14"/>
      <c r="AM46" s="14"/>
      <c r="AN46" s="14"/>
      <c r="AO46" s="14"/>
      <c r="AP46" s="14"/>
    </row>
    <row r="47" spans="1:43" s="73" customFormat="1" ht="18" hidden="1" customHeight="1" x14ac:dyDescent="0.3">
      <c r="A47" s="71"/>
      <c r="B47" s="187" t="s">
        <v>97</v>
      </c>
      <c r="C47" s="188"/>
      <c r="D47" s="151">
        <v>0</v>
      </c>
      <c r="E47" s="152">
        <v>0</v>
      </c>
      <c r="F47" s="189">
        <v>0</v>
      </c>
      <c r="G47" s="151">
        <v>0</v>
      </c>
      <c r="H47" s="152">
        <v>0</v>
      </c>
      <c r="I47" s="189">
        <v>0</v>
      </c>
      <c r="J47" s="151">
        <v>0</v>
      </c>
      <c r="K47" s="152">
        <v>0</v>
      </c>
      <c r="L47" s="189">
        <v>0</v>
      </c>
      <c r="M47" s="151">
        <v>0</v>
      </c>
      <c r="N47" s="152">
        <v>0</v>
      </c>
      <c r="O47" s="189">
        <v>0</v>
      </c>
      <c r="P47" s="151">
        <v>0</v>
      </c>
      <c r="Q47" s="152">
        <v>0</v>
      </c>
      <c r="R47" s="189">
        <v>0</v>
      </c>
      <c r="S47" s="151">
        <v>0</v>
      </c>
      <c r="T47" s="152">
        <v>0</v>
      </c>
      <c r="U47" s="189">
        <v>0</v>
      </c>
      <c r="AA47" s="190">
        <f>AA46+1</f>
        <v>97</v>
      </c>
      <c r="AB47" s="14"/>
      <c r="AC47" s="14"/>
      <c r="AD47" s="14"/>
      <c r="AE47" s="14"/>
      <c r="AF47" s="14"/>
      <c r="AG47" s="14"/>
      <c r="AH47" s="14"/>
      <c r="AI47" s="14"/>
      <c r="AJ47" s="14"/>
      <c r="AK47" s="14"/>
      <c r="AL47" s="14"/>
      <c r="AM47" s="14"/>
      <c r="AN47" s="14"/>
      <c r="AO47" s="14"/>
      <c r="AP47" s="14"/>
    </row>
    <row r="48" spans="1:43" s="73" customFormat="1" ht="18" hidden="1" customHeight="1" x14ac:dyDescent="0.3">
      <c r="A48" s="71"/>
      <c r="B48" s="187" t="s">
        <v>96</v>
      </c>
      <c r="C48" s="188"/>
      <c r="D48" s="151">
        <v>0</v>
      </c>
      <c r="E48" s="152">
        <v>0</v>
      </c>
      <c r="F48" s="189">
        <v>0</v>
      </c>
      <c r="G48" s="151">
        <v>1.872128</v>
      </c>
      <c r="H48" s="152">
        <v>1.5912767999999997</v>
      </c>
      <c r="I48" s="189">
        <v>-0.2808512000000003</v>
      </c>
      <c r="J48" s="151">
        <v>0</v>
      </c>
      <c r="K48" s="152">
        <v>0</v>
      </c>
      <c r="L48" s="189">
        <v>0</v>
      </c>
      <c r="M48" s="151">
        <v>0</v>
      </c>
      <c r="N48" s="152">
        <v>0</v>
      </c>
      <c r="O48" s="189">
        <v>0</v>
      </c>
      <c r="P48" s="151">
        <v>0</v>
      </c>
      <c r="Q48" s="152">
        <v>0</v>
      </c>
      <c r="R48" s="189">
        <v>0</v>
      </c>
      <c r="S48" s="151">
        <v>1.872128</v>
      </c>
      <c r="T48" s="152">
        <v>1.5912767999999997</v>
      </c>
      <c r="U48" s="189">
        <v>-0.2808512000000003</v>
      </c>
      <c r="AA48" s="190">
        <f>AA47+1</f>
        <v>98</v>
      </c>
      <c r="AB48" s="14"/>
      <c r="AC48" s="14"/>
      <c r="AD48" s="14"/>
      <c r="AE48" s="14"/>
      <c r="AF48" s="14"/>
      <c r="AG48" s="14"/>
      <c r="AH48" s="14"/>
      <c r="AI48" s="14"/>
      <c r="AJ48" s="14"/>
      <c r="AK48" s="14"/>
      <c r="AL48" s="14"/>
      <c r="AM48" s="14"/>
      <c r="AN48" s="14"/>
      <c r="AO48" s="14"/>
      <c r="AP48" s="14"/>
    </row>
    <row r="49" spans="1:42" s="73" customFormat="1" ht="18" hidden="1" customHeight="1" x14ac:dyDescent="0.3">
      <c r="A49" s="71"/>
      <c r="B49" s="187" t="s">
        <v>95</v>
      </c>
      <c r="C49" s="188"/>
      <c r="D49" s="151">
        <v>0</v>
      </c>
      <c r="E49" s="152">
        <v>0</v>
      </c>
      <c r="F49" s="189">
        <v>0</v>
      </c>
      <c r="G49" s="151">
        <v>0</v>
      </c>
      <c r="H49" s="152">
        <v>0</v>
      </c>
      <c r="I49" s="189">
        <v>0</v>
      </c>
      <c r="J49" s="151">
        <v>0</v>
      </c>
      <c r="K49" s="152">
        <v>0.44064333999999999</v>
      </c>
      <c r="L49" s="189">
        <v>0.44064333999999999</v>
      </c>
      <c r="M49" s="151">
        <v>0</v>
      </c>
      <c r="N49" s="152">
        <v>0</v>
      </c>
      <c r="O49" s="189">
        <v>0</v>
      </c>
      <c r="P49" s="151">
        <v>0</v>
      </c>
      <c r="Q49" s="152">
        <v>0</v>
      </c>
      <c r="R49" s="189">
        <v>0</v>
      </c>
      <c r="S49" s="151">
        <v>0</v>
      </c>
      <c r="T49" s="152">
        <v>0.44064333999999999</v>
      </c>
      <c r="U49" s="189">
        <v>0.44064333999999999</v>
      </c>
      <c r="AA49" s="190">
        <v>106</v>
      </c>
      <c r="AB49" s="14"/>
      <c r="AC49" s="14"/>
      <c r="AD49" s="14"/>
      <c r="AE49" s="14"/>
      <c r="AF49" s="14"/>
      <c r="AG49" s="14"/>
      <c r="AH49" s="14"/>
      <c r="AI49" s="14"/>
      <c r="AJ49" s="14"/>
      <c r="AK49" s="14"/>
      <c r="AL49" s="14"/>
      <c r="AM49" s="14"/>
      <c r="AN49" s="14"/>
      <c r="AO49" s="14"/>
      <c r="AP49" s="14"/>
    </row>
    <row r="50" spans="1:42" s="65" customFormat="1" ht="18" customHeight="1" x14ac:dyDescent="0.3">
      <c r="A50" s="63"/>
      <c r="B50" s="41" t="s">
        <v>32</v>
      </c>
      <c r="C50" s="64"/>
      <c r="D50" s="140">
        <v>158.10666753119997</v>
      </c>
      <c r="E50" s="141">
        <v>158.23135665999999</v>
      </c>
      <c r="F50" s="142">
        <v>0.12468912880001426</v>
      </c>
      <c r="G50" s="140">
        <v>1.872128</v>
      </c>
      <c r="H50" s="141">
        <v>1.5912767999999997</v>
      </c>
      <c r="I50" s="142">
        <v>-0.2808512000000003</v>
      </c>
      <c r="J50" s="140">
        <v>0.56533246879999999</v>
      </c>
      <c r="K50" s="141">
        <v>0.44064333999999999</v>
      </c>
      <c r="L50" s="142">
        <v>-0.12468912879999999</v>
      </c>
      <c r="M50" s="140">
        <v>0</v>
      </c>
      <c r="N50" s="141">
        <v>0</v>
      </c>
      <c r="O50" s="142">
        <v>0</v>
      </c>
      <c r="P50" s="140">
        <v>0</v>
      </c>
      <c r="Q50" s="141">
        <v>0</v>
      </c>
      <c r="R50" s="142">
        <v>0</v>
      </c>
      <c r="S50" s="140">
        <v>160.54412799999997</v>
      </c>
      <c r="T50" s="141">
        <v>160.2632768</v>
      </c>
      <c r="U50" s="142">
        <v>-0.28085119999997232</v>
      </c>
      <c r="AA50" s="7"/>
      <c r="AB50" s="5"/>
      <c r="AC50" s="5"/>
      <c r="AD50" s="5"/>
      <c r="AE50" s="5"/>
      <c r="AF50" s="5"/>
      <c r="AG50" s="5"/>
      <c r="AH50" s="5"/>
      <c r="AI50" s="5"/>
      <c r="AJ50" s="5"/>
      <c r="AK50" s="5"/>
      <c r="AL50" s="5"/>
      <c r="AM50" s="5"/>
      <c r="AN50" s="5"/>
      <c r="AO50" s="5"/>
      <c r="AP50" s="5"/>
    </row>
    <row r="51" spans="1:42" s="65" customFormat="1" ht="18" customHeight="1" x14ac:dyDescent="0.3">
      <c r="A51" s="63"/>
      <c r="B51" s="41" t="s">
        <v>33</v>
      </c>
      <c r="C51" s="64"/>
      <c r="D51" s="140">
        <v>0</v>
      </c>
      <c r="E51" s="141">
        <v>0</v>
      </c>
      <c r="F51" s="142">
        <v>0</v>
      </c>
      <c r="G51" s="140">
        <v>11.583791999999999</v>
      </c>
      <c r="H51" s="141">
        <v>7.5294479999999995</v>
      </c>
      <c r="I51" s="142">
        <v>-4.0543439999999995</v>
      </c>
      <c r="J51" s="140">
        <v>0</v>
      </c>
      <c r="K51" s="141">
        <v>0</v>
      </c>
      <c r="L51" s="142">
        <v>0</v>
      </c>
      <c r="M51" s="140">
        <v>0</v>
      </c>
      <c r="N51" s="141">
        <v>0</v>
      </c>
      <c r="O51" s="142">
        <v>0</v>
      </c>
      <c r="P51" s="140">
        <v>0</v>
      </c>
      <c r="Q51" s="141">
        <v>0</v>
      </c>
      <c r="R51" s="142">
        <v>0</v>
      </c>
      <c r="S51" s="140">
        <v>11.583791999999999</v>
      </c>
      <c r="T51" s="141">
        <v>7.5294479999999995</v>
      </c>
      <c r="U51" s="142">
        <v>-4.0543439999999995</v>
      </c>
      <c r="AA51" s="7">
        <f>AA44+4</f>
        <v>99</v>
      </c>
      <c r="AB51" s="14"/>
      <c r="AC51" s="14"/>
      <c r="AD51" s="14"/>
      <c r="AE51" s="14"/>
      <c r="AF51" s="14"/>
      <c r="AG51" s="14"/>
      <c r="AH51" s="14"/>
      <c r="AI51" s="14"/>
      <c r="AJ51" s="14"/>
      <c r="AK51" s="14"/>
      <c r="AL51" s="14"/>
      <c r="AM51" s="14"/>
      <c r="AN51" s="14"/>
      <c r="AO51" s="14"/>
      <c r="AP51" s="14"/>
    </row>
    <row r="52" spans="1:42" s="65" customFormat="1" ht="18" customHeight="1" x14ac:dyDescent="0.3">
      <c r="A52" s="63"/>
      <c r="B52" s="41" t="s">
        <v>34</v>
      </c>
      <c r="C52" s="64"/>
      <c r="D52" s="140">
        <v>0</v>
      </c>
      <c r="E52" s="141">
        <v>0</v>
      </c>
      <c r="F52" s="142">
        <v>0</v>
      </c>
      <c r="G52" s="140">
        <v>7.5177639999999997</v>
      </c>
      <c r="H52" s="141">
        <v>5.6383229999999998</v>
      </c>
      <c r="I52" s="142">
        <v>-1.8794409999999999</v>
      </c>
      <c r="J52" s="140">
        <v>0</v>
      </c>
      <c r="K52" s="141">
        <v>0</v>
      </c>
      <c r="L52" s="142">
        <v>0</v>
      </c>
      <c r="M52" s="140">
        <v>0</v>
      </c>
      <c r="N52" s="141">
        <v>0</v>
      </c>
      <c r="O52" s="142">
        <v>0</v>
      </c>
      <c r="P52" s="140">
        <v>0</v>
      </c>
      <c r="Q52" s="141">
        <v>0</v>
      </c>
      <c r="R52" s="142">
        <v>0</v>
      </c>
      <c r="S52" s="140">
        <v>7.5177639999999997</v>
      </c>
      <c r="T52" s="141">
        <v>5.6383229999999998</v>
      </c>
      <c r="U52" s="142">
        <v>-1.8794409999999999</v>
      </c>
      <c r="AA52" s="7">
        <f t="shared" ref="AA52:AA57" si="28">AA51+1</f>
        <v>100</v>
      </c>
      <c r="AB52" s="14"/>
      <c r="AC52" s="14"/>
      <c r="AD52" s="14"/>
      <c r="AE52" s="14"/>
      <c r="AF52" s="14"/>
      <c r="AG52" s="14"/>
      <c r="AH52" s="14"/>
      <c r="AI52" s="14"/>
      <c r="AJ52" s="14"/>
      <c r="AK52" s="14"/>
      <c r="AL52" s="14"/>
      <c r="AM52" s="14"/>
      <c r="AN52" s="14"/>
      <c r="AO52" s="14"/>
      <c r="AP52" s="14"/>
    </row>
    <row r="53" spans="1:42" s="65" customFormat="1" ht="18" customHeight="1" x14ac:dyDescent="0.3">
      <c r="A53" s="63"/>
      <c r="B53" s="41" t="s">
        <v>35</v>
      </c>
      <c r="C53" s="64"/>
      <c r="D53" s="140">
        <v>0</v>
      </c>
      <c r="E53" s="141">
        <v>0</v>
      </c>
      <c r="F53" s="142">
        <v>0</v>
      </c>
      <c r="G53" s="140">
        <v>7.3422519999999993</v>
      </c>
      <c r="H53" s="141">
        <v>7.3422519999999993</v>
      </c>
      <c r="I53" s="142">
        <v>0</v>
      </c>
      <c r="J53" s="140">
        <v>0</v>
      </c>
      <c r="K53" s="141">
        <v>0</v>
      </c>
      <c r="L53" s="142">
        <v>0</v>
      </c>
      <c r="M53" s="140">
        <v>0</v>
      </c>
      <c r="N53" s="141">
        <v>0</v>
      </c>
      <c r="O53" s="142">
        <v>0</v>
      </c>
      <c r="P53" s="140">
        <v>0</v>
      </c>
      <c r="Q53" s="141">
        <v>0</v>
      </c>
      <c r="R53" s="142">
        <v>0</v>
      </c>
      <c r="S53" s="140">
        <v>7.3422519999999993</v>
      </c>
      <c r="T53" s="141">
        <v>7.3422519999999993</v>
      </c>
      <c r="U53" s="142">
        <v>0</v>
      </c>
      <c r="AA53" s="7">
        <f t="shared" si="28"/>
        <v>101</v>
      </c>
      <c r="AB53" s="14"/>
      <c r="AC53" s="14"/>
      <c r="AD53" s="14"/>
      <c r="AE53" s="14"/>
      <c r="AF53" s="14"/>
      <c r="AG53" s="14"/>
      <c r="AH53" s="14"/>
      <c r="AI53" s="14"/>
      <c r="AJ53" s="14"/>
      <c r="AK53" s="14"/>
      <c r="AL53" s="14"/>
      <c r="AM53" s="14"/>
      <c r="AN53" s="14"/>
      <c r="AO53" s="14"/>
      <c r="AP53" s="14"/>
    </row>
    <row r="54" spans="1:42" s="65" customFormat="1" ht="18" customHeight="1" x14ac:dyDescent="0.3">
      <c r="A54" s="63"/>
      <c r="B54" s="41" t="s">
        <v>36</v>
      </c>
      <c r="C54" s="64"/>
      <c r="D54" s="140">
        <v>0</v>
      </c>
      <c r="E54" s="141">
        <v>0</v>
      </c>
      <c r="F54" s="142">
        <v>0</v>
      </c>
      <c r="G54" s="140">
        <v>0.380276</v>
      </c>
      <c r="H54" s="141">
        <v>0.36126219999999998</v>
      </c>
      <c r="I54" s="142">
        <v>-1.9013800000000025E-2</v>
      </c>
      <c r="J54" s="140">
        <v>0</v>
      </c>
      <c r="K54" s="141">
        <v>0</v>
      </c>
      <c r="L54" s="142">
        <v>0</v>
      </c>
      <c r="M54" s="140">
        <v>0</v>
      </c>
      <c r="N54" s="141">
        <v>0</v>
      </c>
      <c r="O54" s="142">
        <v>0</v>
      </c>
      <c r="P54" s="140">
        <v>0</v>
      </c>
      <c r="Q54" s="141">
        <v>0</v>
      </c>
      <c r="R54" s="142">
        <v>0</v>
      </c>
      <c r="S54" s="140">
        <v>0.380276</v>
      </c>
      <c r="T54" s="141">
        <v>0.36126219999999998</v>
      </c>
      <c r="U54" s="142">
        <v>-1.9013800000000025E-2</v>
      </c>
      <c r="AA54" s="7">
        <f t="shared" si="28"/>
        <v>102</v>
      </c>
      <c r="AB54" s="5"/>
      <c r="AC54" s="5"/>
      <c r="AD54" s="5"/>
      <c r="AE54" s="5"/>
      <c r="AF54" s="5"/>
      <c r="AG54" s="5"/>
      <c r="AH54" s="5"/>
      <c r="AI54" s="5"/>
      <c r="AJ54" s="5"/>
      <c r="AK54" s="5"/>
      <c r="AL54" s="5"/>
      <c r="AM54" s="5"/>
      <c r="AN54" s="5"/>
      <c r="AO54" s="5"/>
      <c r="AP54" s="5"/>
    </row>
    <row r="55" spans="1:42" s="65" customFormat="1" ht="18" customHeight="1" x14ac:dyDescent="0.3">
      <c r="A55" s="63"/>
      <c r="B55" s="41" t="s">
        <v>37</v>
      </c>
      <c r="C55" s="64"/>
      <c r="D55" s="140">
        <v>0</v>
      </c>
      <c r="E55" s="141">
        <v>0</v>
      </c>
      <c r="F55" s="142">
        <v>0</v>
      </c>
      <c r="G55" s="140">
        <v>0.380276</v>
      </c>
      <c r="H55" s="141">
        <v>0.32323459999999998</v>
      </c>
      <c r="I55" s="142">
        <v>-5.704140000000002E-2</v>
      </c>
      <c r="J55" s="140">
        <v>0</v>
      </c>
      <c r="K55" s="141">
        <v>0</v>
      </c>
      <c r="L55" s="142">
        <v>0</v>
      </c>
      <c r="M55" s="140">
        <v>0</v>
      </c>
      <c r="N55" s="141">
        <v>0</v>
      </c>
      <c r="O55" s="142">
        <v>0</v>
      </c>
      <c r="P55" s="140">
        <v>0</v>
      </c>
      <c r="Q55" s="141">
        <v>0</v>
      </c>
      <c r="R55" s="142">
        <v>0</v>
      </c>
      <c r="S55" s="140">
        <v>0.380276</v>
      </c>
      <c r="T55" s="141">
        <v>0.32323459999999998</v>
      </c>
      <c r="U55" s="142">
        <v>-5.704140000000002E-2</v>
      </c>
      <c r="AA55" s="7">
        <f t="shared" si="28"/>
        <v>103</v>
      </c>
      <c r="AB55" s="5"/>
      <c r="AC55" s="5"/>
      <c r="AD55" s="5"/>
      <c r="AE55" s="5"/>
      <c r="AF55" s="5"/>
      <c r="AG55" s="5"/>
      <c r="AH55" s="5"/>
      <c r="AI55" s="5"/>
      <c r="AJ55" s="5"/>
      <c r="AK55" s="5"/>
      <c r="AL55" s="5"/>
      <c r="AM55" s="5"/>
      <c r="AN55" s="5"/>
      <c r="AO55" s="5"/>
      <c r="AP55" s="5"/>
    </row>
    <row r="56" spans="1:42" s="65" customFormat="1" ht="18" customHeight="1" x14ac:dyDescent="0.3">
      <c r="A56" s="63"/>
      <c r="B56" s="41" t="s">
        <v>38</v>
      </c>
      <c r="C56" s="64"/>
      <c r="D56" s="140">
        <v>0</v>
      </c>
      <c r="E56" s="141">
        <v>0</v>
      </c>
      <c r="F56" s="142">
        <v>0</v>
      </c>
      <c r="G56" s="140">
        <v>0.14626</v>
      </c>
      <c r="H56" s="141">
        <v>0.102382</v>
      </c>
      <c r="I56" s="142">
        <v>-4.3878E-2</v>
      </c>
      <c r="J56" s="140">
        <v>0</v>
      </c>
      <c r="K56" s="141">
        <v>0</v>
      </c>
      <c r="L56" s="142">
        <v>0</v>
      </c>
      <c r="M56" s="140">
        <v>0</v>
      </c>
      <c r="N56" s="141">
        <v>0</v>
      </c>
      <c r="O56" s="142">
        <v>0</v>
      </c>
      <c r="P56" s="140">
        <v>0</v>
      </c>
      <c r="Q56" s="141">
        <v>0</v>
      </c>
      <c r="R56" s="142">
        <v>0</v>
      </c>
      <c r="S56" s="140">
        <v>0.14626</v>
      </c>
      <c r="T56" s="141">
        <v>0.102382</v>
      </c>
      <c r="U56" s="142">
        <v>-4.3878E-2</v>
      </c>
      <c r="AA56" s="7">
        <f t="shared" si="28"/>
        <v>104</v>
      </c>
      <c r="AB56" s="5"/>
      <c r="AC56" s="5"/>
      <c r="AD56" s="5"/>
      <c r="AE56" s="5"/>
      <c r="AF56" s="5"/>
      <c r="AG56" s="5"/>
      <c r="AH56" s="5"/>
      <c r="AI56" s="5"/>
      <c r="AJ56" s="5"/>
      <c r="AK56" s="5"/>
      <c r="AL56" s="5"/>
      <c r="AM56" s="5"/>
      <c r="AN56" s="5"/>
      <c r="AO56" s="5"/>
      <c r="AP56" s="5"/>
    </row>
    <row r="57" spans="1:42" s="65" customFormat="1" ht="18" customHeight="1" x14ac:dyDescent="0.3">
      <c r="A57" s="63"/>
      <c r="B57" s="41" t="s">
        <v>39</v>
      </c>
      <c r="C57" s="64"/>
      <c r="D57" s="140">
        <v>0</v>
      </c>
      <c r="E57" s="141">
        <v>0</v>
      </c>
      <c r="F57" s="142">
        <v>0</v>
      </c>
      <c r="G57" s="140">
        <v>2.9252E-2</v>
      </c>
      <c r="H57" s="141">
        <v>1.9013799999999997E-2</v>
      </c>
      <c r="I57" s="142">
        <v>-1.0238200000000003E-2</v>
      </c>
      <c r="J57" s="140">
        <v>0</v>
      </c>
      <c r="K57" s="141">
        <v>0</v>
      </c>
      <c r="L57" s="142">
        <v>0</v>
      </c>
      <c r="M57" s="140">
        <v>0</v>
      </c>
      <c r="N57" s="141">
        <v>0</v>
      </c>
      <c r="O57" s="142">
        <v>0</v>
      </c>
      <c r="P57" s="140">
        <v>0</v>
      </c>
      <c r="Q57" s="141">
        <v>0</v>
      </c>
      <c r="R57" s="142">
        <v>0</v>
      </c>
      <c r="S57" s="140">
        <v>2.9252E-2</v>
      </c>
      <c r="T57" s="141">
        <v>1.9013799999999997E-2</v>
      </c>
      <c r="U57" s="142">
        <v>-1.0238200000000003E-2</v>
      </c>
      <c r="AA57" s="7">
        <f t="shared" si="28"/>
        <v>105</v>
      </c>
      <c r="AB57" s="5"/>
      <c r="AC57" s="5"/>
      <c r="AD57" s="5"/>
      <c r="AE57" s="5"/>
      <c r="AF57" s="5"/>
      <c r="AG57" s="5"/>
      <c r="AH57" s="5"/>
      <c r="AI57" s="5"/>
      <c r="AJ57" s="5"/>
      <c r="AK57" s="5"/>
      <c r="AL57" s="5"/>
      <c r="AM57" s="5"/>
      <c r="AN57" s="5"/>
      <c r="AO57" s="5"/>
      <c r="AP57" s="5"/>
    </row>
    <row r="58" spans="1:42" s="65" customFormat="1" ht="18" customHeight="1" x14ac:dyDescent="0.3">
      <c r="A58" s="63"/>
      <c r="B58" s="51" t="s">
        <v>40</v>
      </c>
      <c r="C58" s="64"/>
      <c r="D58" s="140">
        <v>0</v>
      </c>
      <c r="E58" s="141">
        <v>0</v>
      </c>
      <c r="F58" s="142">
        <v>0</v>
      </c>
      <c r="G58" s="140">
        <v>175.46801214312364</v>
      </c>
      <c r="H58" s="141">
        <v>174.7876</v>
      </c>
      <c r="I58" s="142">
        <v>-0.68041214312364673</v>
      </c>
      <c r="J58" s="140">
        <v>0</v>
      </c>
      <c r="K58" s="141">
        <v>0</v>
      </c>
      <c r="L58" s="142">
        <v>0</v>
      </c>
      <c r="M58" s="140">
        <v>0</v>
      </c>
      <c r="N58" s="141">
        <v>0</v>
      </c>
      <c r="O58" s="142">
        <v>0</v>
      </c>
      <c r="P58" s="140">
        <v>0</v>
      </c>
      <c r="Q58" s="141">
        <v>0</v>
      </c>
      <c r="R58" s="142">
        <v>0</v>
      </c>
      <c r="S58" s="140">
        <v>175.46801214312364</v>
      </c>
      <c r="T58" s="141">
        <v>174.7876</v>
      </c>
      <c r="U58" s="142">
        <v>-0.68041214312364673</v>
      </c>
      <c r="AA58" s="7">
        <f>AA57+3</f>
        <v>108</v>
      </c>
      <c r="AB58" s="5"/>
      <c r="AC58" s="5"/>
      <c r="AD58" s="5"/>
      <c r="AE58" s="5"/>
      <c r="AF58" s="5"/>
      <c r="AG58" s="5"/>
      <c r="AH58" s="5"/>
      <c r="AI58" s="5"/>
      <c r="AJ58" s="5"/>
      <c r="AK58" s="5"/>
      <c r="AL58" s="5"/>
      <c r="AM58" s="5"/>
      <c r="AN58" s="5"/>
      <c r="AO58" s="5"/>
      <c r="AP58" s="5"/>
    </row>
    <row r="59" spans="1:42" s="65" customFormat="1" ht="18" customHeight="1" x14ac:dyDescent="0.3">
      <c r="A59" s="63"/>
      <c r="B59" s="70"/>
      <c r="C59" s="64"/>
      <c r="D59" s="153">
        <v>316.21333506239995</v>
      </c>
      <c r="E59" s="154">
        <v>284.71673665999998</v>
      </c>
      <c r="F59" s="155">
        <v>-31.496598402399968</v>
      </c>
      <c r="G59" s="153">
        <v>233.97201214312366</v>
      </c>
      <c r="H59" s="154">
        <v>221.09639240000001</v>
      </c>
      <c r="I59" s="155">
        <v>-12.87561974312365</v>
      </c>
      <c r="J59" s="153">
        <v>1.1306649376</v>
      </c>
      <c r="K59" s="154">
        <v>0.89286333999999989</v>
      </c>
      <c r="L59" s="155">
        <v>-0.23780159760000008</v>
      </c>
      <c r="M59" s="153">
        <v>0</v>
      </c>
      <c r="N59" s="154">
        <v>0</v>
      </c>
      <c r="O59" s="155">
        <v>0</v>
      </c>
      <c r="P59" s="153">
        <v>0</v>
      </c>
      <c r="Q59" s="154">
        <v>0</v>
      </c>
      <c r="R59" s="155">
        <v>0</v>
      </c>
      <c r="S59" s="153">
        <v>551.31601214312354</v>
      </c>
      <c r="T59" s="154">
        <v>506.7059923999999</v>
      </c>
      <c r="U59" s="155">
        <v>-44.610019743123644</v>
      </c>
      <c r="AA59" s="7"/>
      <c r="AB59" s="5"/>
      <c r="AC59" s="5"/>
      <c r="AD59" s="5"/>
      <c r="AE59" s="5"/>
      <c r="AF59" s="5"/>
      <c r="AG59" s="5"/>
      <c r="AH59" s="5"/>
      <c r="AI59" s="5"/>
      <c r="AJ59" s="5"/>
      <c r="AK59" s="5"/>
      <c r="AL59" s="5"/>
      <c r="AM59" s="5"/>
      <c r="AN59" s="5"/>
      <c r="AO59" s="5"/>
      <c r="AP59" s="5"/>
    </row>
    <row r="60" spans="1:42" s="65" customFormat="1" ht="15" customHeight="1" x14ac:dyDescent="0.3">
      <c r="A60" s="63"/>
      <c r="B60" s="70"/>
      <c r="C60" s="64"/>
      <c r="D60" s="156"/>
      <c r="E60" s="157"/>
      <c r="F60" s="158"/>
      <c r="G60" s="156"/>
      <c r="H60" s="157"/>
      <c r="I60" s="158"/>
      <c r="J60" s="156"/>
      <c r="K60" s="157"/>
      <c r="L60" s="158"/>
      <c r="M60" s="156"/>
      <c r="N60" s="157"/>
      <c r="O60" s="158"/>
      <c r="P60" s="156"/>
      <c r="Q60" s="157"/>
      <c r="R60" s="158"/>
      <c r="S60" s="156"/>
      <c r="T60" s="157"/>
      <c r="U60" s="158"/>
      <c r="AA60" s="7"/>
      <c r="AB60" s="5"/>
      <c r="AC60" s="5"/>
      <c r="AD60" s="5"/>
      <c r="AE60" s="5"/>
      <c r="AF60" s="5"/>
      <c r="AG60" s="5"/>
      <c r="AH60" s="5"/>
      <c r="AI60" s="5"/>
      <c r="AJ60" s="5"/>
      <c r="AK60" s="5"/>
      <c r="AL60" s="5"/>
      <c r="AM60" s="5"/>
      <c r="AN60" s="5"/>
      <c r="AO60" s="5"/>
      <c r="AP60" s="5"/>
    </row>
    <row r="61" spans="1:42" s="65" customFormat="1" ht="18" customHeight="1" x14ac:dyDescent="0.3">
      <c r="A61" s="63"/>
      <c r="B61" s="39" t="s">
        <v>78</v>
      </c>
      <c r="C61" s="64"/>
      <c r="D61" s="153">
        <v>-204.64560084999999</v>
      </c>
      <c r="E61" s="154">
        <v>-5.4772848499999993</v>
      </c>
      <c r="F61" s="155">
        <v>199.168316</v>
      </c>
      <c r="G61" s="153">
        <v>59.088253200000025</v>
      </c>
      <c r="H61" s="154">
        <v>-6.7041044999999997</v>
      </c>
      <c r="I61" s="155">
        <v>-65.792357700000025</v>
      </c>
      <c r="J61" s="153">
        <v>0</v>
      </c>
      <c r="K61" s="154">
        <v>0</v>
      </c>
      <c r="L61" s="155">
        <v>0</v>
      </c>
      <c r="M61" s="153">
        <v>0</v>
      </c>
      <c r="N61" s="154">
        <v>0</v>
      </c>
      <c r="O61" s="155">
        <v>0</v>
      </c>
      <c r="P61" s="153">
        <v>0</v>
      </c>
      <c r="Q61" s="154">
        <v>0</v>
      </c>
      <c r="R61" s="155">
        <v>0</v>
      </c>
      <c r="S61" s="153">
        <v>-145.55734764999997</v>
      </c>
      <c r="T61" s="154">
        <v>-12.18138935</v>
      </c>
      <c r="U61" s="155">
        <v>133.37595829999998</v>
      </c>
      <c r="AA61" s="7">
        <f>AA58+17</f>
        <v>125</v>
      </c>
      <c r="AB61" s="5"/>
      <c r="AC61" s="5"/>
      <c r="AD61" s="5"/>
      <c r="AE61" s="5"/>
      <c r="AF61" s="5"/>
      <c r="AG61" s="5"/>
      <c r="AH61" s="5"/>
      <c r="AI61" s="5"/>
      <c r="AJ61" s="5"/>
      <c r="AK61" s="5"/>
      <c r="AL61" s="5"/>
      <c r="AM61" s="5"/>
      <c r="AN61" s="5"/>
      <c r="AO61" s="5"/>
      <c r="AP61" s="5"/>
    </row>
    <row r="62" spans="1:42" s="65" customFormat="1" ht="15" customHeight="1" x14ac:dyDescent="0.3">
      <c r="A62" s="63"/>
      <c r="B62" s="70"/>
      <c r="C62" s="64"/>
      <c r="D62" s="156"/>
      <c r="E62" s="157"/>
      <c r="F62" s="158"/>
      <c r="G62" s="156"/>
      <c r="H62" s="157"/>
      <c r="I62" s="158"/>
      <c r="J62" s="156"/>
      <c r="K62" s="157"/>
      <c r="L62" s="158"/>
      <c r="M62" s="156"/>
      <c r="N62" s="157"/>
      <c r="O62" s="158"/>
      <c r="P62" s="156"/>
      <c r="Q62" s="157"/>
      <c r="R62" s="158"/>
      <c r="S62" s="156"/>
      <c r="T62" s="157"/>
      <c r="U62" s="158"/>
      <c r="AA62" s="7"/>
      <c r="AB62" s="5"/>
      <c r="AC62" s="5"/>
      <c r="AD62" s="5"/>
      <c r="AE62" s="5"/>
      <c r="AF62" s="5"/>
      <c r="AG62" s="5"/>
      <c r="AH62" s="5"/>
      <c r="AI62" s="5"/>
      <c r="AJ62" s="5"/>
      <c r="AK62" s="5"/>
      <c r="AL62" s="5"/>
      <c r="AM62" s="5"/>
      <c r="AN62" s="5"/>
      <c r="AO62" s="5"/>
      <c r="AP62" s="5"/>
    </row>
    <row r="63" spans="1:42" s="65" customFormat="1" ht="18" customHeight="1" x14ac:dyDescent="0.3">
      <c r="A63" s="63"/>
      <c r="B63" s="88" t="s">
        <v>41</v>
      </c>
      <c r="C63" s="64"/>
      <c r="D63" s="162">
        <v>4326.9080359539221</v>
      </c>
      <c r="E63" s="163">
        <v>3598.8449353400001</v>
      </c>
      <c r="F63" s="164">
        <v>-728.06310061392196</v>
      </c>
      <c r="G63" s="162">
        <v>1474.4341957017737</v>
      </c>
      <c r="H63" s="163">
        <v>1488.7593477599999</v>
      </c>
      <c r="I63" s="164">
        <v>14.325152058226195</v>
      </c>
      <c r="J63" s="162">
        <v>6.3478007746158038</v>
      </c>
      <c r="K63" s="163">
        <v>4.69469227</v>
      </c>
      <c r="L63" s="164">
        <v>-1.6531085046158038</v>
      </c>
      <c r="M63" s="162">
        <v>0</v>
      </c>
      <c r="N63" s="163">
        <v>0</v>
      </c>
      <c r="O63" s="164">
        <v>0</v>
      </c>
      <c r="P63" s="162">
        <v>1065.5724066188723</v>
      </c>
      <c r="Q63" s="163">
        <v>944.82899739999993</v>
      </c>
      <c r="R63" s="164">
        <v>-120.74340921887233</v>
      </c>
      <c r="S63" s="162">
        <v>6873.2624390491837</v>
      </c>
      <c r="T63" s="163">
        <v>6037.1279727700003</v>
      </c>
      <c r="U63" s="164">
        <v>-836.13446627918347</v>
      </c>
      <c r="AA63" s="7"/>
      <c r="AB63" s="5"/>
      <c r="AC63" s="5"/>
      <c r="AD63" s="5"/>
      <c r="AE63" s="5"/>
      <c r="AF63" s="5"/>
      <c r="AG63" s="5"/>
      <c r="AH63" s="5"/>
      <c r="AI63" s="5"/>
      <c r="AJ63" s="5"/>
      <c r="AK63" s="5"/>
      <c r="AL63" s="5"/>
      <c r="AM63" s="5"/>
      <c r="AN63" s="5"/>
      <c r="AO63" s="5"/>
      <c r="AP63" s="5"/>
    </row>
    <row r="64" spans="1:42" s="65" customFormat="1" ht="15" customHeight="1" x14ac:dyDescent="0.3">
      <c r="A64" s="63"/>
      <c r="B64" s="70"/>
      <c r="C64" s="64"/>
      <c r="D64" s="63"/>
      <c r="E64" s="66"/>
      <c r="F64" s="67"/>
      <c r="G64" s="63"/>
      <c r="H64" s="66"/>
      <c r="I64" s="67"/>
      <c r="J64" s="63"/>
      <c r="K64" s="66"/>
      <c r="L64" s="67"/>
      <c r="M64" s="63"/>
      <c r="N64" s="66"/>
      <c r="O64" s="67"/>
      <c r="P64" s="63"/>
      <c r="Q64" s="66"/>
      <c r="R64" s="67"/>
      <c r="S64" s="63"/>
      <c r="T64" s="66"/>
      <c r="U64" s="67"/>
      <c r="AA64" s="7"/>
      <c r="AB64" s="5"/>
      <c r="AC64" s="5"/>
      <c r="AD64" s="5"/>
      <c r="AE64" s="5"/>
      <c r="AF64" s="5"/>
      <c r="AG64" s="5"/>
      <c r="AH64" s="5"/>
      <c r="AI64" s="5"/>
      <c r="AJ64" s="5"/>
      <c r="AK64" s="5"/>
      <c r="AL64" s="5"/>
      <c r="AM64" s="5"/>
      <c r="AN64" s="5"/>
      <c r="AO64" s="5"/>
      <c r="AP64" s="5"/>
    </row>
    <row r="65" spans="1:42" s="65" customFormat="1" ht="18" customHeight="1" x14ac:dyDescent="0.3">
      <c r="A65" s="63"/>
      <c r="B65" s="39" t="s">
        <v>42</v>
      </c>
      <c r="C65" s="64"/>
      <c r="D65" s="63"/>
      <c r="E65" s="66"/>
      <c r="F65" s="67"/>
      <c r="G65" s="63"/>
      <c r="H65" s="66"/>
      <c r="I65" s="67"/>
      <c r="J65" s="63"/>
      <c r="K65" s="66"/>
      <c r="L65" s="67"/>
      <c r="M65" s="63"/>
      <c r="N65" s="66"/>
      <c r="O65" s="67"/>
      <c r="P65" s="63"/>
      <c r="Q65" s="66"/>
      <c r="R65" s="67"/>
      <c r="S65" s="63"/>
      <c r="T65" s="66"/>
      <c r="U65" s="67"/>
      <c r="AA65" s="7"/>
      <c r="AB65" s="5"/>
      <c r="AC65" s="5"/>
      <c r="AD65" s="5"/>
      <c r="AE65" s="5"/>
      <c r="AF65" s="5"/>
      <c r="AG65" s="5"/>
      <c r="AH65" s="5"/>
      <c r="AI65" s="5"/>
      <c r="AJ65" s="5"/>
      <c r="AK65" s="5"/>
      <c r="AL65" s="5"/>
      <c r="AM65" s="5"/>
      <c r="AN65" s="5"/>
      <c r="AO65" s="5"/>
      <c r="AP65" s="5"/>
    </row>
    <row r="66" spans="1:42" s="65" customFormat="1" ht="18" customHeight="1" x14ac:dyDescent="0.3">
      <c r="A66" s="63"/>
      <c r="B66" s="89" t="s">
        <v>43</v>
      </c>
      <c r="C66" s="64"/>
      <c r="D66" s="143">
        <v>0</v>
      </c>
      <c r="E66" s="144">
        <v>0</v>
      </c>
      <c r="F66" s="142">
        <v>0</v>
      </c>
      <c r="G66" s="143">
        <v>0</v>
      </c>
      <c r="H66" s="144">
        <v>0</v>
      </c>
      <c r="I66" s="142">
        <v>0</v>
      </c>
      <c r="J66" s="143">
        <v>0</v>
      </c>
      <c r="K66" s="144">
        <v>0</v>
      </c>
      <c r="L66" s="142">
        <v>0</v>
      </c>
      <c r="M66" s="143">
        <v>568.68231723193503</v>
      </c>
      <c r="N66" s="144">
        <v>352.00956024999999</v>
      </c>
      <c r="O66" s="142">
        <v>-216.67275698193504</v>
      </c>
      <c r="P66" s="143">
        <v>0</v>
      </c>
      <c r="Q66" s="144">
        <v>0</v>
      </c>
      <c r="R66" s="142">
        <v>0</v>
      </c>
      <c r="S66" s="143">
        <v>568.68231723193503</v>
      </c>
      <c r="T66" s="144">
        <v>352.00956024999999</v>
      </c>
      <c r="U66" s="142">
        <v>-216.67275698193504</v>
      </c>
      <c r="AA66" s="7">
        <f>AA61+4</f>
        <v>129</v>
      </c>
      <c r="AB66" s="5"/>
      <c r="AC66" s="5"/>
      <c r="AD66" s="5"/>
      <c r="AE66" s="5"/>
      <c r="AF66" s="5"/>
      <c r="AG66" s="5"/>
      <c r="AH66" s="5"/>
      <c r="AI66" s="5"/>
      <c r="AJ66" s="5"/>
      <c r="AK66" s="5"/>
      <c r="AL66" s="5"/>
      <c r="AM66" s="5"/>
      <c r="AN66" s="5"/>
      <c r="AO66" s="5"/>
      <c r="AP66" s="5"/>
    </row>
    <row r="67" spans="1:42" s="65" customFormat="1" ht="18" customHeight="1" x14ac:dyDescent="0.3">
      <c r="A67" s="63"/>
      <c r="B67" s="89" t="s">
        <v>44</v>
      </c>
      <c r="C67" s="64"/>
      <c r="D67" s="143">
        <v>0</v>
      </c>
      <c r="E67" s="144">
        <v>0</v>
      </c>
      <c r="F67" s="142">
        <v>0</v>
      </c>
      <c r="G67" s="143">
        <v>0</v>
      </c>
      <c r="H67" s="144">
        <v>0</v>
      </c>
      <c r="I67" s="142">
        <v>0</v>
      </c>
      <c r="J67" s="143">
        <v>48.452477289999997</v>
      </c>
      <c r="K67" s="144">
        <v>39.519999999999996</v>
      </c>
      <c r="L67" s="142">
        <v>-8.9324772900000013</v>
      </c>
      <c r="M67" s="143">
        <v>0</v>
      </c>
      <c r="N67" s="144">
        <v>0</v>
      </c>
      <c r="O67" s="142">
        <v>0</v>
      </c>
      <c r="P67" s="143">
        <v>0</v>
      </c>
      <c r="Q67" s="144">
        <v>0</v>
      </c>
      <c r="R67" s="142">
        <v>0</v>
      </c>
      <c r="S67" s="143">
        <v>48.452477289999997</v>
      </c>
      <c r="T67" s="144">
        <v>39.519999999999996</v>
      </c>
      <c r="U67" s="142">
        <v>-8.9324772900000013</v>
      </c>
      <c r="AA67" s="7">
        <f>AA66+1</f>
        <v>130</v>
      </c>
      <c r="AB67" s="5"/>
      <c r="AC67" s="5"/>
      <c r="AD67" s="5"/>
      <c r="AE67" s="5"/>
      <c r="AF67" s="5"/>
      <c r="AG67" s="5"/>
      <c r="AH67" s="5"/>
      <c r="AI67" s="5"/>
      <c r="AJ67" s="5"/>
      <c r="AK67" s="5"/>
      <c r="AL67" s="5"/>
      <c r="AM67" s="5"/>
      <c r="AN67" s="5"/>
      <c r="AO67" s="5"/>
      <c r="AP67" s="5"/>
    </row>
    <row r="68" spans="1:42" s="65" customFormat="1" ht="18" customHeight="1" x14ac:dyDescent="0.3">
      <c r="A68" s="63"/>
      <c r="B68" s="89" t="s">
        <v>45</v>
      </c>
      <c r="C68" s="64"/>
      <c r="D68" s="143">
        <v>0</v>
      </c>
      <c r="E68" s="144">
        <v>0</v>
      </c>
      <c r="F68" s="142">
        <v>0</v>
      </c>
      <c r="G68" s="143">
        <v>133.70550928298675</v>
      </c>
      <c r="H68" s="144">
        <v>299.49200019999995</v>
      </c>
      <c r="I68" s="142">
        <v>165.7864909170132</v>
      </c>
      <c r="J68" s="143">
        <v>0</v>
      </c>
      <c r="K68" s="144">
        <v>0</v>
      </c>
      <c r="L68" s="142">
        <v>0</v>
      </c>
      <c r="M68" s="143">
        <v>0</v>
      </c>
      <c r="N68" s="144">
        <v>0</v>
      </c>
      <c r="O68" s="142">
        <v>0</v>
      </c>
      <c r="P68" s="143">
        <v>0</v>
      </c>
      <c r="Q68" s="144">
        <v>0</v>
      </c>
      <c r="R68" s="142">
        <v>0</v>
      </c>
      <c r="S68" s="143">
        <v>133.70550928298675</v>
      </c>
      <c r="T68" s="144">
        <v>299.49200019999995</v>
      </c>
      <c r="U68" s="142">
        <v>165.7864909170132</v>
      </c>
      <c r="AA68" s="7">
        <f>AA67+1</f>
        <v>131</v>
      </c>
      <c r="AB68" s="5"/>
      <c r="AC68" s="5"/>
      <c r="AD68" s="5"/>
      <c r="AE68" s="5"/>
      <c r="AF68" s="5"/>
      <c r="AG68" s="5"/>
      <c r="AH68" s="5"/>
      <c r="AI68" s="5"/>
      <c r="AJ68" s="5"/>
      <c r="AK68" s="5"/>
      <c r="AL68" s="5"/>
      <c r="AM68" s="5"/>
      <c r="AN68" s="5"/>
      <c r="AO68" s="5"/>
      <c r="AP68" s="5"/>
    </row>
    <row r="69" spans="1:42" s="65" customFormat="1" ht="18" customHeight="1" x14ac:dyDescent="0.3">
      <c r="A69" s="63"/>
      <c r="B69" s="70"/>
      <c r="C69" s="64"/>
      <c r="D69" s="153">
        <v>0</v>
      </c>
      <c r="E69" s="154">
        <v>0</v>
      </c>
      <c r="F69" s="155">
        <v>0</v>
      </c>
      <c r="G69" s="153">
        <v>133.70550928298675</v>
      </c>
      <c r="H69" s="154">
        <v>299.49200019999995</v>
      </c>
      <c r="I69" s="155">
        <v>165.7864909170132</v>
      </c>
      <c r="J69" s="153">
        <v>48.452477289999997</v>
      </c>
      <c r="K69" s="154">
        <v>39.519999999999996</v>
      </c>
      <c r="L69" s="155">
        <v>-8.9324772900000013</v>
      </c>
      <c r="M69" s="153">
        <v>568.68231723193503</v>
      </c>
      <c r="N69" s="154">
        <v>352.00956024999999</v>
      </c>
      <c r="O69" s="155">
        <v>-216.67275698193504</v>
      </c>
      <c r="P69" s="153">
        <v>0</v>
      </c>
      <c r="Q69" s="154">
        <v>0</v>
      </c>
      <c r="R69" s="155">
        <v>0</v>
      </c>
      <c r="S69" s="153">
        <v>750.84030380492186</v>
      </c>
      <c r="T69" s="154">
        <v>691.02156044999992</v>
      </c>
      <c r="U69" s="155">
        <v>-59.818743354921935</v>
      </c>
      <c r="V69" s="65">
        <v>2764.0862417999997</v>
      </c>
      <c r="AA69" s="7"/>
      <c r="AB69" s="5"/>
      <c r="AC69" s="5"/>
      <c r="AD69" s="5"/>
      <c r="AE69" s="5"/>
      <c r="AF69" s="5"/>
      <c r="AG69" s="5"/>
      <c r="AH69" s="5"/>
      <c r="AI69" s="5"/>
      <c r="AJ69" s="5"/>
      <c r="AK69" s="5"/>
      <c r="AL69" s="5"/>
      <c r="AM69" s="5"/>
      <c r="AN69" s="5"/>
      <c r="AO69" s="5"/>
      <c r="AP69" s="5"/>
    </row>
    <row r="70" spans="1:42" s="65" customFormat="1" ht="15" customHeight="1" x14ac:dyDescent="0.3">
      <c r="A70" s="63"/>
      <c r="B70" s="70"/>
      <c r="C70" s="64"/>
      <c r="D70" s="156"/>
      <c r="E70" s="157"/>
      <c r="F70" s="158"/>
      <c r="G70" s="156"/>
      <c r="H70" s="157"/>
      <c r="I70" s="158"/>
      <c r="J70" s="156"/>
      <c r="K70" s="157"/>
      <c r="L70" s="158"/>
      <c r="M70" s="156"/>
      <c r="N70" s="157"/>
      <c r="O70" s="158"/>
      <c r="P70" s="156"/>
      <c r="Q70" s="157"/>
      <c r="R70" s="158"/>
      <c r="S70" s="156"/>
      <c r="T70" s="157"/>
      <c r="U70" s="158"/>
      <c r="AA70" s="7"/>
      <c r="AB70" s="5"/>
      <c r="AC70" s="5"/>
      <c r="AD70" s="5"/>
      <c r="AE70" s="5"/>
      <c r="AF70" s="5"/>
      <c r="AG70" s="5"/>
      <c r="AH70" s="5"/>
      <c r="AI70" s="5"/>
      <c r="AJ70" s="5"/>
      <c r="AK70" s="5"/>
      <c r="AL70" s="5"/>
      <c r="AM70" s="5"/>
      <c r="AN70" s="5"/>
      <c r="AO70" s="5"/>
      <c r="AP70" s="5"/>
    </row>
    <row r="71" spans="1:42" s="65" customFormat="1" ht="18" customHeight="1" x14ac:dyDescent="0.3">
      <c r="A71" s="63"/>
      <c r="B71" s="88" t="s">
        <v>46</v>
      </c>
      <c r="C71" s="64"/>
      <c r="D71" s="162">
        <v>4326.9080359539221</v>
      </c>
      <c r="E71" s="163">
        <v>3598.8449353400001</v>
      </c>
      <c r="F71" s="164">
        <v>-728.06310061392196</v>
      </c>
      <c r="G71" s="162">
        <v>1608.1397049847603</v>
      </c>
      <c r="H71" s="163">
        <v>1788.2513479599997</v>
      </c>
      <c r="I71" s="164">
        <v>180.11164297523942</v>
      </c>
      <c r="J71" s="162">
        <v>54.800278064615803</v>
      </c>
      <c r="K71" s="163">
        <v>44.214692269999993</v>
      </c>
      <c r="L71" s="164">
        <v>-10.58558579461581</v>
      </c>
      <c r="M71" s="162">
        <v>568.68231723193503</v>
      </c>
      <c r="N71" s="163">
        <v>352.00956024999999</v>
      </c>
      <c r="O71" s="164">
        <v>-216.67275698193504</v>
      </c>
      <c r="P71" s="162">
        <v>1065.5724066188723</v>
      </c>
      <c r="Q71" s="163">
        <v>944.82899739999993</v>
      </c>
      <c r="R71" s="164">
        <v>-120.74340921887233</v>
      </c>
      <c r="S71" s="162">
        <v>7624.1027428541056</v>
      </c>
      <c r="T71" s="163">
        <v>6728.1495332200002</v>
      </c>
      <c r="U71" s="164">
        <v>-895.95320963410541</v>
      </c>
      <c r="AA71" s="7"/>
      <c r="AB71" s="5"/>
      <c r="AC71" s="5"/>
      <c r="AD71" s="5"/>
      <c r="AE71" s="5"/>
      <c r="AF71" s="5"/>
      <c r="AG71" s="5"/>
      <c r="AH71" s="5"/>
      <c r="AI71" s="5"/>
      <c r="AJ71" s="5"/>
      <c r="AK71" s="5"/>
      <c r="AL71" s="5"/>
      <c r="AM71" s="5"/>
      <c r="AN71" s="5"/>
      <c r="AO71" s="5"/>
      <c r="AP71" s="5"/>
    </row>
    <row r="72" spans="1:42" s="65" customFormat="1" ht="15" customHeight="1" x14ac:dyDescent="0.3">
      <c r="A72" s="63"/>
      <c r="B72" s="70"/>
      <c r="C72" s="64"/>
      <c r="D72" s="63"/>
      <c r="E72" s="66"/>
      <c r="F72" s="67"/>
      <c r="G72" s="63"/>
      <c r="H72" s="66"/>
      <c r="I72" s="67"/>
      <c r="J72" s="63"/>
      <c r="K72" s="66"/>
      <c r="L72" s="67"/>
      <c r="M72" s="63"/>
      <c r="N72" s="66"/>
      <c r="O72" s="67"/>
      <c r="P72" s="63"/>
      <c r="Q72" s="66"/>
      <c r="R72" s="67"/>
      <c r="S72" s="63"/>
      <c r="T72" s="66"/>
      <c r="U72" s="67"/>
      <c r="AA72" s="7"/>
      <c r="AB72" s="5"/>
      <c r="AC72" s="5"/>
      <c r="AD72" s="5"/>
      <c r="AE72" s="5"/>
      <c r="AF72" s="5"/>
      <c r="AG72" s="5"/>
      <c r="AH72" s="5"/>
      <c r="AI72" s="5"/>
      <c r="AJ72" s="5"/>
      <c r="AK72" s="5"/>
      <c r="AL72" s="5"/>
      <c r="AM72" s="5"/>
      <c r="AN72" s="5"/>
      <c r="AO72" s="5"/>
      <c r="AP72" s="5"/>
    </row>
    <row r="73" spans="1:42" s="65" customFormat="1" ht="18" customHeight="1" x14ac:dyDescent="0.3">
      <c r="A73" s="63"/>
      <c r="B73" s="39" t="s">
        <v>47</v>
      </c>
      <c r="C73" s="64"/>
      <c r="D73" s="63"/>
      <c r="E73" s="66"/>
      <c r="F73" s="67"/>
      <c r="G73" s="63"/>
      <c r="H73" s="66"/>
      <c r="I73" s="67"/>
      <c r="J73" s="63"/>
      <c r="K73" s="66"/>
      <c r="L73" s="67"/>
      <c r="M73" s="63"/>
      <c r="N73" s="66"/>
      <c r="O73" s="67"/>
      <c r="P73" s="63"/>
      <c r="Q73" s="66"/>
      <c r="R73" s="67"/>
      <c r="S73" s="63"/>
      <c r="T73" s="66"/>
      <c r="U73" s="67"/>
      <c r="AA73" s="7"/>
      <c r="AB73" s="5"/>
      <c r="AC73" s="5"/>
      <c r="AD73" s="5"/>
      <c r="AE73" s="5"/>
      <c r="AF73" s="5"/>
      <c r="AG73" s="5"/>
      <c r="AH73" s="5"/>
      <c r="AI73" s="5"/>
      <c r="AJ73" s="5"/>
      <c r="AK73" s="5"/>
      <c r="AL73" s="5"/>
      <c r="AM73" s="5"/>
      <c r="AN73" s="5"/>
      <c r="AO73" s="5"/>
      <c r="AP73" s="5"/>
    </row>
    <row r="74" spans="1:42" s="65" customFormat="1" ht="18" customHeight="1" x14ac:dyDescent="0.3">
      <c r="A74" s="63"/>
      <c r="B74" s="89" t="s">
        <v>91</v>
      </c>
      <c r="C74" s="64"/>
      <c r="D74" s="143">
        <v>334.45778329964344</v>
      </c>
      <c r="E74" s="144">
        <v>191.89212204570006</v>
      </c>
      <c r="F74" s="142">
        <v>-142.56566125394338</v>
      </c>
      <c r="G74" s="143">
        <v>451.21458723245343</v>
      </c>
      <c r="H74" s="144">
        <v>303.37078911270004</v>
      </c>
      <c r="I74" s="142">
        <v>-147.84379811975339</v>
      </c>
      <c r="J74" s="143">
        <v>0</v>
      </c>
      <c r="K74" s="144">
        <v>0</v>
      </c>
      <c r="L74" s="142">
        <v>0</v>
      </c>
      <c r="M74" s="143">
        <v>0</v>
      </c>
      <c r="N74" s="144">
        <v>0</v>
      </c>
      <c r="O74" s="142">
        <v>0</v>
      </c>
      <c r="P74" s="143">
        <v>0</v>
      </c>
      <c r="Q74" s="144">
        <v>0</v>
      </c>
      <c r="R74" s="142">
        <v>0</v>
      </c>
      <c r="S74" s="143">
        <v>785.67237053209692</v>
      </c>
      <c r="T74" s="144">
        <v>495.26291115840013</v>
      </c>
      <c r="U74" s="142">
        <v>-290.40945937369679</v>
      </c>
      <c r="AA74" s="7">
        <f>AA68+7</f>
        <v>138</v>
      </c>
      <c r="AB74" s="5"/>
      <c r="AC74" s="5"/>
      <c r="AD74" s="5"/>
      <c r="AE74" s="5"/>
      <c r="AF74" s="5"/>
      <c r="AG74" s="5"/>
      <c r="AH74" s="5"/>
      <c r="AI74" s="5"/>
      <c r="AJ74" s="5"/>
      <c r="AK74" s="5"/>
      <c r="AL74" s="5"/>
      <c r="AM74" s="5"/>
      <c r="AN74" s="5"/>
      <c r="AO74" s="5"/>
      <c r="AP74" s="5"/>
    </row>
    <row r="75" spans="1:42" s="65" customFormat="1" ht="18" customHeight="1" x14ac:dyDescent="0.3">
      <c r="A75" s="63"/>
      <c r="B75" s="64"/>
      <c r="C75" s="64"/>
      <c r="D75" s="153">
        <v>334.45778329964344</v>
      </c>
      <c r="E75" s="154">
        <v>191.89212204570006</v>
      </c>
      <c r="F75" s="155">
        <v>-142.56566125394338</v>
      </c>
      <c r="G75" s="153">
        <v>451.21458723245343</v>
      </c>
      <c r="H75" s="154">
        <v>303.37078911270004</v>
      </c>
      <c r="I75" s="155">
        <v>-147.84379811975339</v>
      </c>
      <c r="J75" s="153">
        <v>0</v>
      </c>
      <c r="K75" s="154">
        <v>0</v>
      </c>
      <c r="L75" s="155">
        <v>0</v>
      </c>
      <c r="M75" s="153">
        <v>0</v>
      </c>
      <c r="N75" s="154">
        <v>0</v>
      </c>
      <c r="O75" s="155">
        <v>0</v>
      </c>
      <c r="P75" s="153">
        <v>0</v>
      </c>
      <c r="Q75" s="154">
        <v>0</v>
      </c>
      <c r="R75" s="155">
        <v>0</v>
      </c>
      <c r="S75" s="153">
        <v>785.67237053209692</v>
      </c>
      <c r="T75" s="154">
        <v>495.26291115840013</v>
      </c>
      <c r="U75" s="155">
        <v>-290.40945937369679</v>
      </c>
      <c r="AA75" s="7"/>
      <c r="AB75" s="5"/>
      <c r="AC75" s="5"/>
      <c r="AD75" s="5"/>
      <c r="AE75" s="5"/>
      <c r="AF75" s="5"/>
      <c r="AG75" s="5"/>
      <c r="AH75" s="5"/>
      <c r="AI75" s="5"/>
      <c r="AJ75" s="5"/>
      <c r="AK75" s="5"/>
      <c r="AL75" s="5"/>
      <c r="AM75" s="5"/>
      <c r="AN75" s="5"/>
      <c r="AO75" s="5"/>
      <c r="AP75" s="5"/>
    </row>
    <row r="76" spans="1:42" s="65" customFormat="1" ht="15" customHeight="1" x14ac:dyDescent="0.3">
      <c r="A76" s="63"/>
      <c r="B76" s="64"/>
      <c r="C76" s="64"/>
      <c r="D76" s="156"/>
      <c r="E76" s="157"/>
      <c r="F76" s="158"/>
      <c r="G76" s="156"/>
      <c r="H76" s="157"/>
      <c r="I76" s="158"/>
      <c r="J76" s="156"/>
      <c r="K76" s="157"/>
      <c r="L76" s="158"/>
      <c r="M76" s="156"/>
      <c r="N76" s="157"/>
      <c r="O76" s="158"/>
      <c r="P76" s="156"/>
      <c r="Q76" s="157"/>
      <c r="R76" s="158"/>
      <c r="S76" s="156"/>
      <c r="T76" s="157"/>
      <c r="U76" s="158"/>
      <c r="AA76" s="7"/>
      <c r="AB76" s="5"/>
      <c r="AC76" s="5"/>
      <c r="AD76" s="5"/>
      <c r="AE76" s="5"/>
      <c r="AF76" s="5"/>
      <c r="AG76" s="5"/>
      <c r="AH76" s="5"/>
      <c r="AI76" s="5"/>
      <c r="AJ76" s="5"/>
      <c r="AK76" s="5"/>
      <c r="AL76" s="5"/>
      <c r="AM76" s="5"/>
      <c r="AN76" s="5"/>
      <c r="AO76" s="5"/>
      <c r="AP76" s="5"/>
    </row>
    <row r="77" spans="1:42" s="79" customFormat="1" ht="20.25" customHeight="1" x14ac:dyDescent="0.3">
      <c r="A77" s="77"/>
      <c r="B77" s="90" t="s">
        <v>49</v>
      </c>
      <c r="C77" s="78"/>
      <c r="D77" s="159">
        <v>4661.3658192535659</v>
      </c>
      <c r="E77" s="160">
        <v>3790.7370573857002</v>
      </c>
      <c r="F77" s="161">
        <v>-870.62876186786571</v>
      </c>
      <c r="G77" s="159">
        <v>2059.3542922172137</v>
      </c>
      <c r="H77" s="160">
        <v>2091.6221370726998</v>
      </c>
      <c r="I77" s="161">
        <v>32.267844855486146</v>
      </c>
      <c r="J77" s="159">
        <v>54.800278064615803</v>
      </c>
      <c r="K77" s="160">
        <v>44.214692269999993</v>
      </c>
      <c r="L77" s="161">
        <v>-10.58558579461581</v>
      </c>
      <c r="M77" s="159">
        <v>568.68231723193503</v>
      </c>
      <c r="N77" s="160">
        <v>352.00956024999999</v>
      </c>
      <c r="O77" s="161">
        <v>-216.67275698193504</v>
      </c>
      <c r="P77" s="159">
        <v>1065.5724066188723</v>
      </c>
      <c r="Q77" s="160">
        <v>944.82899739999993</v>
      </c>
      <c r="R77" s="161">
        <v>-120.74340921887233</v>
      </c>
      <c r="S77" s="159">
        <v>8409.7751133862021</v>
      </c>
      <c r="T77" s="160">
        <v>7223.4124443784003</v>
      </c>
      <c r="U77" s="161">
        <v>-1186.3626690078017</v>
      </c>
      <c r="V77" s="65"/>
      <c r="W77" s="65"/>
      <c r="AA77" s="7"/>
      <c r="AB77" s="5"/>
      <c r="AC77" s="5"/>
      <c r="AD77" s="5"/>
      <c r="AE77" s="5"/>
      <c r="AF77" s="5"/>
      <c r="AG77" s="5"/>
      <c r="AH77" s="5"/>
      <c r="AI77" s="5"/>
      <c r="AJ77" s="5"/>
      <c r="AK77" s="5"/>
      <c r="AL77" s="5"/>
      <c r="AM77" s="5"/>
      <c r="AN77" s="5"/>
      <c r="AO77" s="5"/>
      <c r="AP77" s="5"/>
    </row>
    <row r="78" spans="1:42" s="185" customFormat="1" ht="20.25" customHeight="1" x14ac:dyDescent="0.3">
      <c r="A78" s="180"/>
      <c r="B78" s="181"/>
      <c r="C78" s="180"/>
      <c r="D78" s="182"/>
      <c r="E78" s="182"/>
      <c r="F78" s="183"/>
      <c r="G78" s="182"/>
      <c r="H78" s="182"/>
      <c r="I78" s="183"/>
      <c r="J78" s="182"/>
      <c r="K78" s="182"/>
      <c r="L78" s="183"/>
      <c r="M78" s="182"/>
      <c r="N78" s="182"/>
      <c r="O78" s="183"/>
      <c r="P78" s="182"/>
      <c r="Q78" s="182"/>
      <c r="R78" s="183"/>
      <c r="S78" s="182"/>
      <c r="T78" s="182"/>
      <c r="U78" s="183"/>
      <c r="V78" s="184"/>
      <c r="W78" s="184"/>
      <c r="AA78" s="7"/>
      <c r="AB78" s="5"/>
      <c r="AC78" s="5"/>
      <c r="AD78" s="5"/>
      <c r="AE78" s="5"/>
      <c r="AF78" s="5"/>
      <c r="AG78" s="5"/>
      <c r="AH78" s="5"/>
      <c r="AI78" s="5"/>
      <c r="AJ78" s="5"/>
      <c r="AK78" s="5"/>
      <c r="AL78" s="5"/>
      <c r="AM78" s="5"/>
      <c r="AN78" s="5"/>
      <c r="AO78" s="5"/>
      <c r="AP78" s="5"/>
    </row>
    <row r="79" spans="1:42" s="185" customFormat="1" ht="20.25" customHeight="1" x14ac:dyDescent="0.3">
      <c r="A79" s="180"/>
      <c r="B79" s="181"/>
      <c r="C79" s="180"/>
      <c r="D79" s="182"/>
      <c r="E79" s="182"/>
      <c r="F79" s="183"/>
      <c r="G79" s="182"/>
      <c r="H79" s="182"/>
      <c r="I79" s="183"/>
      <c r="J79" s="182"/>
      <c r="K79" s="182"/>
      <c r="L79" s="183"/>
      <c r="M79" s="182"/>
      <c r="N79" s="182"/>
      <c r="O79" s="183"/>
      <c r="P79" s="182"/>
      <c r="Q79" s="182"/>
      <c r="R79" s="183"/>
      <c r="S79" s="182"/>
      <c r="T79" s="182"/>
      <c r="U79" s="183"/>
      <c r="V79" s="184"/>
      <c r="W79" s="184"/>
      <c r="AA79" s="7"/>
      <c r="AB79" s="5"/>
      <c r="AC79" s="5"/>
      <c r="AD79" s="5"/>
      <c r="AE79" s="5"/>
      <c r="AF79" s="5"/>
      <c r="AG79" s="5"/>
      <c r="AH79" s="5"/>
      <c r="AI79" s="5"/>
      <c r="AJ79" s="5"/>
      <c r="AK79" s="5"/>
      <c r="AL79" s="5"/>
      <c r="AM79" s="5"/>
      <c r="AN79" s="5"/>
      <c r="AO79" s="5"/>
      <c r="AP79" s="5"/>
    </row>
    <row r="80" spans="1:42" s="80" customFormat="1" ht="28.5" x14ac:dyDescent="0.45">
      <c r="A80" s="203" t="s">
        <v>0</v>
      </c>
      <c r="B80" s="203"/>
      <c r="C80" s="203"/>
      <c r="D80" s="203"/>
      <c r="E80" s="203"/>
      <c r="F80" s="203"/>
      <c r="G80" s="203"/>
      <c r="H80" s="203"/>
      <c r="I80" s="203"/>
      <c r="J80" s="203"/>
      <c r="K80" s="203"/>
      <c r="L80" s="203"/>
      <c r="M80" s="203"/>
      <c r="N80" s="203"/>
      <c r="O80" s="203"/>
      <c r="P80" s="203"/>
      <c r="Q80" s="203"/>
      <c r="R80" s="203"/>
      <c r="S80" s="203"/>
      <c r="T80" s="203"/>
      <c r="U80" s="203"/>
      <c r="V80" s="203"/>
      <c r="AA80" s="7"/>
      <c r="AB80" s="5"/>
      <c r="AC80" s="5"/>
      <c r="AD80" s="5"/>
      <c r="AE80" s="5"/>
      <c r="AF80" s="5"/>
      <c r="AG80" s="5"/>
      <c r="AH80" s="5"/>
      <c r="AI80" s="5"/>
      <c r="AJ80" s="5"/>
      <c r="AK80" s="5"/>
      <c r="AL80" s="5"/>
      <c r="AM80" s="5"/>
      <c r="AN80" s="5"/>
      <c r="AO80" s="5"/>
      <c r="AP80" s="5"/>
    </row>
    <row r="81" spans="1:42" s="23" customFormat="1" ht="25.5" customHeight="1" x14ac:dyDescent="0.4">
      <c r="A81" s="204" t="s">
        <v>167</v>
      </c>
      <c r="B81" s="204"/>
      <c r="C81" s="204"/>
      <c r="D81" s="204"/>
      <c r="E81" s="204"/>
      <c r="F81" s="204"/>
      <c r="G81" s="204"/>
      <c r="H81" s="204"/>
      <c r="I81" s="204"/>
      <c r="J81" s="204"/>
      <c r="K81" s="204"/>
      <c r="L81" s="204"/>
      <c r="M81" s="204"/>
      <c r="N81" s="204"/>
      <c r="O81" s="204"/>
      <c r="P81" s="204"/>
      <c r="Q81" s="204"/>
      <c r="R81" s="204"/>
      <c r="S81" s="204"/>
      <c r="T81" s="204"/>
      <c r="U81" s="204"/>
      <c r="V81" s="91"/>
      <c r="AA81" s="7"/>
      <c r="AB81" s="5"/>
      <c r="AC81" s="5"/>
      <c r="AD81" s="5"/>
      <c r="AE81" s="5"/>
      <c r="AF81" s="5"/>
      <c r="AG81" s="5"/>
      <c r="AH81" s="5"/>
      <c r="AI81" s="5"/>
      <c r="AJ81" s="5"/>
      <c r="AK81" s="5"/>
      <c r="AL81" s="5"/>
      <c r="AM81" s="5"/>
      <c r="AN81" s="5"/>
      <c r="AO81" s="5"/>
      <c r="AP81" s="5"/>
    </row>
    <row r="82" spans="1:42" s="81" customFormat="1" ht="24.75" x14ac:dyDescent="0.4">
      <c r="A82" s="206" t="s">
        <v>80</v>
      </c>
      <c r="B82" s="206"/>
      <c r="C82" s="206"/>
      <c r="D82" s="206"/>
      <c r="E82" s="206"/>
      <c r="F82" s="206"/>
      <c r="G82" s="206"/>
      <c r="H82" s="206"/>
      <c r="I82" s="206"/>
      <c r="J82" s="206"/>
      <c r="K82" s="206"/>
      <c r="L82" s="206"/>
      <c r="M82" s="206"/>
      <c r="N82" s="206"/>
      <c r="O82" s="206"/>
      <c r="P82" s="206"/>
      <c r="Q82" s="206"/>
      <c r="R82" s="206"/>
      <c r="S82" s="206"/>
      <c r="T82" s="206"/>
      <c r="U82" s="206"/>
      <c r="V82" s="206"/>
      <c r="AA82" s="7"/>
      <c r="AB82" s="5"/>
      <c r="AC82" s="5"/>
      <c r="AD82" s="5"/>
      <c r="AE82" s="5"/>
      <c r="AF82" s="5"/>
      <c r="AG82" s="5"/>
      <c r="AH82" s="5"/>
      <c r="AI82" s="5"/>
      <c r="AJ82" s="5"/>
      <c r="AK82" s="5"/>
      <c r="AL82" s="5"/>
      <c r="AM82" s="5"/>
      <c r="AN82" s="5"/>
      <c r="AO82" s="5"/>
      <c r="AP82" s="5"/>
    </row>
    <row r="83" spans="1:42" s="82" customFormat="1" ht="23.25" x14ac:dyDescent="0.35">
      <c r="A83" s="207" t="s">
        <v>170</v>
      </c>
      <c r="B83" s="208"/>
      <c r="C83" s="208"/>
      <c r="D83" s="208"/>
      <c r="E83" s="208"/>
      <c r="F83" s="208"/>
      <c r="G83" s="208"/>
      <c r="H83" s="208"/>
      <c r="I83" s="208"/>
      <c r="J83" s="208"/>
      <c r="K83" s="208"/>
      <c r="L83" s="208"/>
      <c r="M83" s="208"/>
      <c r="N83" s="208"/>
      <c r="O83" s="208"/>
      <c r="P83" s="208"/>
      <c r="Q83" s="208"/>
      <c r="R83" s="208"/>
      <c r="S83" s="208"/>
      <c r="T83" s="208"/>
      <c r="U83" s="208"/>
      <c r="V83" s="208"/>
      <c r="AA83" s="7"/>
      <c r="AB83" s="5"/>
      <c r="AC83" s="5"/>
      <c r="AD83" s="5"/>
      <c r="AE83" s="5"/>
      <c r="AF83" s="5"/>
      <c r="AG83" s="5"/>
      <c r="AH83" s="5"/>
      <c r="AI83" s="5"/>
      <c r="AJ83" s="5"/>
      <c r="AK83" s="5"/>
      <c r="AL83" s="5"/>
      <c r="AM83" s="5"/>
      <c r="AN83" s="5"/>
      <c r="AO83" s="5"/>
      <c r="AP83" s="5"/>
    </row>
    <row r="84" spans="1:42" s="83" customFormat="1" ht="21" x14ac:dyDescent="0.35">
      <c r="A84" s="191" t="s">
        <v>8</v>
      </c>
      <c r="B84" s="192"/>
      <c r="C84" s="192"/>
      <c r="D84" s="192"/>
      <c r="E84" s="192"/>
      <c r="F84" s="192"/>
      <c r="G84" s="192"/>
      <c r="H84" s="192"/>
      <c r="I84" s="192"/>
      <c r="J84" s="192"/>
      <c r="K84" s="192"/>
      <c r="L84" s="192"/>
      <c r="M84" s="192"/>
      <c r="N84" s="192"/>
      <c r="O84" s="192"/>
      <c r="P84" s="192"/>
      <c r="Q84" s="192"/>
      <c r="R84" s="192"/>
      <c r="S84" s="192"/>
      <c r="T84" s="192"/>
      <c r="U84" s="192"/>
      <c r="V84" s="192"/>
      <c r="AA84" s="7"/>
      <c r="AB84" s="5"/>
      <c r="AC84" s="5"/>
      <c r="AD84" s="5"/>
      <c r="AE84" s="5"/>
      <c r="AF84" s="5"/>
      <c r="AG84" s="5"/>
      <c r="AH84" s="5"/>
      <c r="AI84" s="5"/>
      <c r="AJ84" s="5"/>
      <c r="AK84" s="5"/>
      <c r="AL84" s="5"/>
      <c r="AM84" s="5"/>
      <c r="AN84" s="5"/>
      <c r="AO84" s="5"/>
      <c r="AP84" s="5"/>
    </row>
    <row r="85" spans="1:42" x14ac:dyDescent="0.25">
      <c r="AA85" s="7"/>
      <c r="AB85" s="5"/>
      <c r="AC85" s="5"/>
      <c r="AD85" s="5"/>
      <c r="AE85" s="5"/>
      <c r="AF85" s="5"/>
      <c r="AG85" s="5"/>
      <c r="AH85" s="5"/>
      <c r="AI85" s="5"/>
      <c r="AJ85" s="5"/>
      <c r="AK85" s="5"/>
      <c r="AL85" s="5"/>
      <c r="AM85" s="5"/>
      <c r="AN85" s="5"/>
      <c r="AO85" s="5"/>
      <c r="AP85" s="5"/>
    </row>
    <row r="86" spans="1:42" ht="17.25" customHeight="1" x14ac:dyDescent="0.25">
      <c r="AA86" s="7"/>
      <c r="AB86" s="5"/>
      <c r="AC86" s="5"/>
      <c r="AD86" s="5"/>
      <c r="AE86" s="5"/>
      <c r="AF86" s="5"/>
      <c r="AG86" s="5"/>
      <c r="AH86" s="5"/>
      <c r="AI86" s="5"/>
      <c r="AJ86" s="5"/>
      <c r="AK86" s="5"/>
      <c r="AL86" s="5"/>
      <c r="AM86" s="5"/>
      <c r="AN86" s="5"/>
      <c r="AO86" s="5"/>
      <c r="AP86" s="5"/>
    </row>
    <row r="87" spans="1:42" s="87" customFormat="1" ht="22.5" customHeight="1" x14ac:dyDescent="0.25">
      <c r="A87" s="84"/>
      <c r="B87" s="85"/>
      <c r="C87" s="86"/>
      <c r="D87" s="236" t="s">
        <v>50</v>
      </c>
      <c r="E87" s="237"/>
      <c r="F87" s="237"/>
      <c r="G87" s="236" t="s">
        <v>51</v>
      </c>
      <c r="H87" s="237"/>
      <c r="I87" s="237"/>
      <c r="J87" s="236" t="s">
        <v>52</v>
      </c>
      <c r="K87" s="237"/>
      <c r="L87" s="237"/>
      <c r="M87" s="236" t="s">
        <v>53</v>
      </c>
      <c r="N87" s="237"/>
      <c r="O87" s="238"/>
      <c r="P87" s="236" t="s">
        <v>54</v>
      </c>
      <c r="Q87" s="237"/>
      <c r="R87" s="238"/>
      <c r="S87" s="236" t="s">
        <v>55</v>
      </c>
      <c r="T87" s="237"/>
      <c r="U87" s="238"/>
      <c r="AA87" s="7"/>
      <c r="AB87" s="5"/>
      <c r="AC87" s="5"/>
      <c r="AD87" s="5"/>
      <c r="AE87" s="5"/>
      <c r="AF87" s="5"/>
      <c r="AG87" s="5"/>
      <c r="AH87" s="5"/>
      <c r="AI87" s="5"/>
      <c r="AJ87" s="5"/>
      <c r="AK87" s="5"/>
      <c r="AL87" s="5"/>
      <c r="AM87" s="5"/>
      <c r="AN87" s="5"/>
      <c r="AO87" s="5"/>
      <c r="AP87" s="5"/>
    </row>
    <row r="88" spans="1:42" s="1" customFormat="1" ht="18" customHeight="1" x14ac:dyDescent="0.3">
      <c r="A88" s="32"/>
      <c r="B88" s="33"/>
      <c r="C88" s="33"/>
      <c r="D88" s="54" t="s">
        <v>177</v>
      </c>
      <c r="E88" s="234" t="s">
        <v>94</v>
      </c>
      <c r="F88" s="232" t="s">
        <v>7</v>
      </c>
      <c r="G88" s="54" t="s">
        <v>177</v>
      </c>
      <c r="H88" s="234" t="s">
        <v>94</v>
      </c>
      <c r="I88" s="232" t="s">
        <v>7</v>
      </c>
      <c r="J88" s="54" t="s">
        <v>177</v>
      </c>
      <c r="K88" s="234" t="s">
        <v>94</v>
      </c>
      <c r="L88" s="232" t="s">
        <v>7</v>
      </c>
      <c r="M88" s="54" t="s">
        <v>177</v>
      </c>
      <c r="N88" s="234" t="s">
        <v>94</v>
      </c>
      <c r="O88" s="232" t="s">
        <v>7</v>
      </c>
      <c r="P88" s="54" t="s">
        <v>177</v>
      </c>
      <c r="Q88" s="234" t="s">
        <v>94</v>
      </c>
      <c r="R88" s="232" t="s">
        <v>7</v>
      </c>
      <c r="S88" s="54" t="s">
        <v>177</v>
      </c>
      <c r="T88" s="234" t="s">
        <v>94</v>
      </c>
      <c r="U88" s="232" t="s">
        <v>7</v>
      </c>
      <c r="AA88" s="7"/>
      <c r="AB88" s="5"/>
      <c r="AC88" s="5"/>
      <c r="AD88" s="5"/>
      <c r="AE88" s="5"/>
      <c r="AF88" s="5"/>
      <c r="AG88" s="5"/>
      <c r="AH88" s="5"/>
      <c r="AI88" s="5"/>
      <c r="AJ88" s="5"/>
      <c r="AK88" s="5"/>
      <c r="AL88" s="5"/>
      <c r="AM88" s="5"/>
      <c r="AN88" s="5"/>
      <c r="AO88" s="5"/>
      <c r="AP88" s="5"/>
    </row>
    <row r="89" spans="1:42" s="1" customFormat="1" ht="15.75" customHeight="1" x14ac:dyDescent="0.3">
      <c r="A89" s="32"/>
      <c r="B89" s="33"/>
      <c r="C89" s="33"/>
      <c r="D89" s="55" t="s">
        <v>173</v>
      </c>
      <c r="E89" s="235"/>
      <c r="F89" s="233"/>
      <c r="G89" s="56" t="s">
        <v>173</v>
      </c>
      <c r="H89" s="235"/>
      <c r="I89" s="233"/>
      <c r="J89" s="56" t="s">
        <v>173</v>
      </c>
      <c r="K89" s="235"/>
      <c r="L89" s="233"/>
      <c r="M89" s="56" t="s">
        <v>173</v>
      </c>
      <c r="N89" s="235"/>
      <c r="O89" s="233"/>
      <c r="P89" s="56" t="s">
        <v>173</v>
      </c>
      <c r="Q89" s="235"/>
      <c r="R89" s="233"/>
      <c r="S89" s="56" t="s">
        <v>173</v>
      </c>
      <c r="T89" s="235"/>
      <c r="U89" s="233"/>
      <c r="AA89" s="7"/>
      <c r="AB89" s="5"/>
      <c r="AC89" s="5"/>
      <c r="AD89" s="5"/>
      <c r="AE89" s="5"/>
      <c r="AF89" s="5"/>
      <c r="AG89" s="5"/>
      <c r="AH89" s="5"/>
      <c r="AI89" s="5"/>
      <c r="AJ89" s="5"/>
      <c r="AK89" s="5"/>
      <c r="AL89" s="5"/>
      <c r="AM89" s="5"/>
      <c r="AN89" s="5"/>
      <c r="AO89" s="5"/>
      <c r="AP89" s="5"/>
    </row>
    <row r="90" spans="1:42" s="1" customFormat="1" ht="15" customHeight="1" x14ac:dyDescent="0.3">
      <c r="A90" s="32"/>
      <c r="B90" s="33"/>
      <c r="C90" s="33"/>
      <c r="D90" s="28"/>
      <c r="E90" s="57"/>
      <c r="F90" s="58"/>
      <c r="G90" s="28"/>
      <c r="H90" s="57"/>
      <c r="I90" s="58"/>
      <c r="J90" s="28"/>
      <c r="K90" s="57"/>
      <c r="L90" s="58"/>
      <c r="M90" s="28"/>
      <c r="N90" s="57"/>
      <c r="O90" s="58"/>
      <c r="P90" s="28"/>
      <c r="Q90" s="57"/>
      <c r="R90" s="58"/>
      <c r="S90" s="28"/>
      <c r="T90" s="57"/>
      <c r="U90" s="58"/>
      <c r="AA90" s="19"/>
      <c r="AB90" s="20"/>
      <c r="AC90" s="21"/>
      <c r="AD90" s="21"/>
      <c r="AE90" s="21"/>
      <c r="AF90" s="21"/>
      <c r="AG90" s="21"/>
      <c r="AH90" s="21"/>
      <c r="AI90" s="21"/>
      <c r="AJ90" s="21"/>
      <c r="AK90" s="21"/>
      <c r="AL90" s="21"/>
      <c r="AM90" s="21"/>
      <c r="AN90" s="21"/>
      <c r="AO90" s="21"/>
      <c r="AP90" s="21"/>
    </row>
    <row r="91" spans="1:42" s="1" customFormat="1" ht="18" customHeight="1" x14ac:dyDescent="0.3">
      <c r="A91" s="32"/>
      <c r="B91" s="39" t="s">
        <v>4</v>
      </c>
      <c r="C91" s="33"/>
      <c r="D91" s="32"/>
      <c r="E91" s="59"/>
      <c r="F91" s="60"/>
      <c r="G91" s="32"/>
      <c r="H91" s="59"/>
      <c r="I91" s="60"/>
      <c r="J91" s="32"/>
      <c r="K91" s="59"/>
      <c r="L91" s="60"/>
      <c r="M91" s="32"/>
      <c r="N91" s="59"/>
      <c r="O91" s="60"/>
      <c r="P91" s="32"/>
      <c r="Q91" s="59"/>
      <c r="R91" s="60"/>
      <c r="S91" s="32"/>
      <c r="T91" s="59"/>
      <c r="U91" s="60"/>
      <c r="AA91" s="5"/>
      <c r="AB91" s="16"/>
      <c r="AC91" s="9"/>
      <c r="AD91" s="9"/>
      <c r="AE91" s="9"/>
      <c r="AF91" s="9"/>
      <c r="AG91" s="9"/>
      <c r="AH91" s="9"/>
      <c r="AI91" s="9"/>
      <c r="AJ91" s="9"/>
      <c r="AK91" s="9"/>
      <c r="AL91" s="9"/>
      <c r="AM91" s="9"/>
      <c r="AN91" s="9"/>
      <c r="AO91" s="9"/>
      <c r="AP91" s="9"/>
    </row>
    <row r="92" spans="1:42" s="1" customFormat="1" ht="18" customHeight="1" x14ac:dyDescent="0.3">
      <c r="A92" s="32"/>
      <c r="B92" s="51" t="s">
        <v>5</v>
      </c>
      <c r="C92" s="33"/>
      <c r="D92" s="140">
        <v>952.85604281637814</v>
      </c>
      <c r="E92" s="141">
        <v>1063.2279247500001</v>
      </c>
      <c r="F92" s="142">
        <v>110.37188193362192</v>
      </c>
      <c r="G92" s="140">
        <v>459.30424244903162</v>
      </c>
      <c r="H92" s="141">
        <v>496.96417835</v>
      </c>
      <c r="I92" s="142">
        <v>37.659935900968378</v>
      </c>
      <c r="J92" s="140">
        <v>3.4070698440980109</v>
      </c>
      <c r="K92" s="141">
        <v>3.8018289299999997</v>
      </c>
      <c r="L92" s="142">
        <v>0.39475908590198872</v>
      </c>
      <c r="M92" s="140">
        <v>0</v>
      </c>
      <c r="N92" s="141">
        <v>0</v>
      </c>
      <c r="O92" s="142">
        <v>0</v>
      </c>
      <c r="P92" s="140">
        <v>0</v>
      </c>
      <c r="Q92" s="141">
        <v>0</v>
      </c>
      <c r="R92" s="142">
        <v>0</v>
      </c>
      <c r="S92" s="140">
        <v>1415.5673551095078</v>
      </c>
      <c r="T92" s="141">
        <v>1563.99393203</v>
      </c>
      <c r="U92" s="142">
        <v>148.42657692049215</v>
      </c>
      <c r="AA92" s="7">
        <f t="shared" ref="AA92:AA108" si="29">AA13</f>
        <v>9</v>
      </c>
      <c r="AB92" s="16"/>
      <c r="AC92" s="9"/>
      <c r="AD92" s="9"/>
      <c r="AE92" s="9"/>
      <c r="AF92" s="9"/>
      <c r="AG92" s="9"/>
      <c r="AH92" s="9"/>
      <c r="AI92" s="9"/>
      <c r="AJ92" s="9"/>
      <c r="AK92" s="9"/>
      <c r="AL92" s="9"/>
      <c r="AM92" s="9"/>
      <c r="AN92" s="9"/>
      <c r="AO92" s="9"/>
      <c r="AP92" s="9"/>
    </row>
    <row r="93" spans="1:42" s="1" customFormat="1" ht="18" customHeight="1" x14ac:dyDescent="0.3">
      <c r="A93" s="32"/>
      <c r="B93" s="51" t="s">
        <v>6</v>
      </c>
      <c r="C93" s="33"/>
      <c r="D93" s="140">
        <v>428.89926551981245</v>
      </c>
      <c r="E93" s="141">
        <v>480.34409499999992</v>
      </c>
      <c r="F93" s="142">
        <v>51.444829480187479</v>
      </c>
      <c r="G93" s="140">
        <v>75.688105679966895</v>
      </c>
      <c r="H93" s="141">
        <v>84.766604999999984</v>
      </c>
      <c r="I93" s="142">
        <v>9.0784993200330888</v>
      </c>
      <c r="J93" s="140">
        <v>0</v>
      </c>
      <c r="K93" s="141">
        <v>0</v>
      </c>
      <c r="L93" s="142">
        <v>0</v>
      </c>
      <c r="M93" s="140">
        <v>0</v>
      </c>
      <c r="N93" s="141">
        <v>0</v>
      </c>
      <c r="O93" s="142">
        <v>0</v>
      </c>
      <c r="P93" s="140">
        <v>0</v>
      </c>
      <c r="Q93" s="141">
        <v>0</v>
      </c>
      <c r="R93" s="142">
        <v>0</v>
      </c>
      <c r="S93" s="140">
        <v>504.58737119977934</v>
      </c>
      <c r="T93" s="141">
        <v>565.11069999999995</v>
      </c>
      <c r="U93" s="142">
        <v>60.523328800220611</v>
      </c>
      <c r="V93" s="62"/>
      <c r="W93" s="62"/>
      <c r="X93" s="62"/>
      <c r="Y93" s="62"/>
      <c r="Z93" s="62"/>
      <c r="AA93" s="7">
        <f t="shared" si="29"/>
        <v>10</v>
      </c>
      <c r="AB93" s="16"/>
      <c r="AC93" s="9"/>
      <c r="AD93" s="9"/>
      <c r="AE93" s="9"/>
      <c r="AF93" s="9"/>
      <c r="AG93" s="9"/>
      <c r="AH93" s="9"/>
      <c r="AI93" s="9"/>
      <c r="AJ93" s="9"/>
      <c r="AK93" s="9"/>
      <c r="AL93" s="9"/>
      <c r="AM93" s="9"/>
      <c r="AN93" s="9"/>
      <c r="AO93" s="9"/>
      <c r="AP93" s="9"/>
    </row>
    <row r="94" spans="1:42" s="1" customFormat="1" ht="18" customHeight="1" x14ac:dyDescent="0.3">
      <c r="A94" s="32"/>
      <c r="B94" s="51" t="s">
        <v>85</v>
      </c>
      <c r="C94" s="33"/>
      <c r="D94" s="140">
        <v>0</v>
      </c>
      <c r="E94" s="141">
        <v>0</v>
      </c>
      <c r="F94" s="142">
        <v>0</v>
      </c>
      <c r="G94" s="140">
        <v>0</v>
      </c>
      <c r="H94" s="141">
        <v>0</v>
      </c>
      <c r="I94" s="142">
        <v>0</v>
      </c>
      <c r="J94" s="140">
        <v>0</v>
      </c>
      <c r="K94" s="141">
        <v>0</v>
      </c>
      <c r="L94" s="142">
        <v>0</v>
      </c>
      <c r="M94" s="140">
        <v>0</v>
      </c>
      <c r="N94" s="141">
        <v>0</v>
      </c>
      <c r="O94" s="142">
        <v>0</v>
      </c>
      <c r="P94" s="140">
        <v>273.67864922257166</v>
      </c>
      <c r="Q94" s="141">
        <v>307.70518358999999</v>
      </c>
      <c r="R94" s="142">
        <v>34.026534367428326</v>
      </c>
      <c r="S94" s="140">
        <v>273.67864922257166</v>
      </c>
      <c r="T94" s="141">
        <v>307.70518358999999</v>
      </c>
      <c r="U94" s="142">
        <v>34.026534367428326</v>
      </c>
      <c r="V94" s="62"/>
      <c r="W94" s="62"/>
      <c r="X94" s="62"/>
      <c r="Y94" s="62"/>
      <c r="Z94" s="62"/>
      <c r="AA94" s="7">
        <f t="shared" si="29"/>
        <v>23</v>
      </c>
      <c r="AB94" s="16"/>
      <c r="AC94" s="9"/>
      <c r="AD94" s="9"/>
      <c r="AE94" s="9"/>
      <c r="AF94" s="9"/>
      <c r="AG94" s="9"/>
      <c r="AH94" s="9"/>
      <c r="AI94" s="9"/>
      <c r="AJ94" s="9"/>
      <c r="AK94" s="9"/>
      <c r="AL94" s="9"/>
      <c r="AM94" s="9"/>
      <c r="AN94" s="9"/>
      <c r="AO94" s="9"/>
      <c r="AP94" s="9"/>
    </row>
    <row r="95" spans="1:42" s="1" customFormat="1" ht="18" customHeight="1" x14ac:dyDescent="0.3">
      <c r="A95" s="32"/>
      <c r="B95" s="51" t="s">
        <v>86</v>
      </c>
      <c r="C95" s="33"/>
      <c r="D95" s="140">
        <v>0</v>
      </c>
      <c r="E95" s="141">
        <v>0</v>
      </c>
      <c r="F95" s="142">
        <v>0</v>
      </c>
      <c r="G95" s="140">
        <v>0</v>
      </c>
      <c r="H95" s="141">
        <v>0</v>
      </c>
      <c r="I95" s="142">
        <v>0</v>
      </c>
      <c r="J95" s="140">
        <v>0</v>
      </c>
      <c r="K95" s="141">
        <v>0</v>
      </c>
      <c r="L95" s="142">
        <v>0</v>
      </c>
      <c r="M95" s="140">
        <v>0</v>
      </c>
      <c r="N95" s="141">
        <v>0</v>
      </c>
      <c r="O95" s="142">
        <v>0</v>
      </c>
      <c r="P95" s="140">
        <v>127.83447793453425</v>
      </c>
      <c r="Q95" s="141">
        <v>155.02882093999997</v>
      </c>
      <c r="R95" s="142">
        <v>27.194343005465726</v>
      </c>
      <c r="S95" s="140">
        <v>127.83447793453425</v>
      </c>
      <c r="T95" s="141">
        <v>155.02882093999997</v>
      </c>
      <c r="U95" s="142">
        <v>27.194343005465726</v>
      </c>
      <c r="V95" s="62"/>
      <c r="W95" s="62"/>
      <c r="X95" s="62"/>
      <c r="Y95" s="62"/>
      <c r="Z95" s="62"/>
      <c r="AA95" s="7">
        <f t="shared" si="29"/>
        <v>38</v>
      </c>
      <c r="AB95" s="16"/>
      <c r="AC95" s="9"/>
      <c r="AD95" s="9"/>
      <c r="AE95" s="9"/>
      <c r="AF95" s="9"/>
      <c r="AG95" s="9"/>
      <c r="AH95" s="9"/>
      <c r="AI95" s="9"/>
      <c r="AJ95" s="9"/>
      <c r="AK95" s="9"/>
      <c r="AL95" s="9"/>
      <c r="AM95" s="9"/>
      <c r="AN95" s="9"/>
      <c r="AO95" s="9"/>
      <c r="AP95" s="9"/>
    </row>
    <row r="96" spans="1:42" s="1" customFormat="1" ht="18" customHeight="1" x14ac:dyDescent="0.3">
      <c r="A96" s="32"/>
      <c r="B96" s="51" t="s">
        <v>9</v>
      </c>
      <c r="C96" s="33"/>
      <c r="D96" s="140">
        <v>0</v>
      </c>
      <c r="E96" s="141">
        <v>0</v>
      </c>
      <c r="F96" s="142">
        <v>0</v>
      </c>
      <c r="G96" s="140">
        <v>0</v>
      </c>
      <c r="H96" s="141">
        <v>0</v>
      </c>
      <c r="I96" s="142">
        <v>0</v>
      </c>
      <c r="J96" s="140">
        <v>0</v>
      </c>
      <c r="K96" s="141">
        <v>0</v>
      </c>
      <c r="L96" s="142">
        <v>0</v>
      </c>
      <c r="M96" s="140">
        <v>0</v>
      </c>
      <c r="N96" s="141">
        <v>0</v>
      </c>
      <c r="O96" s="142">
        <v>0</v>
      </c>
      <c r="P96" s="140">
        <v>-22.790856351088166</v>
      </c>
      <c r="Q96" s="141">
        <v>-11.87947707</v>
      </c>
      <c r="R96" s="142">
        <v>10.911379281088166</v>
      </c>
      <c r="S96" s="140">
        <v>-22.790856351088166</v>
      </c>
      <c r="T96" s="141">
        <v>-11.87947707</v>
      </c>
      <c r="U96" s="142">
        <v>10.911379281088166</v>
      </c>
      <c r="V96" s="62"/>
      <c r="W96" s="62"/>
      <c r="X96" s="62"/>
      <c r="Y96" s="62"/>
      <c r="Z96" s="62"/>
      <c r="AA96" s="7">
        <f t="shared" si="29"/>
        <v>44</v>
      </c>
      <c r="AB96" s="5"/>
      <c r="AC96" s="5"/>
      <c r="AD96" s="5"/>
      <c r="AE96" s="5"/>
      <c r="AF96" s="5"/>
      <c r="AG96" s="5"/>
      <c r="AH96" s="5"/>
      <c r="AI96" s="5"/>
      <c r="AJ96" s="5"/>
      <c r="AK96" s="5"/>
      <c r="AL96" s="5"/>
      <c r="AM96" s="5"/>
      <c r="AN96" s="5"/>
      <c r="AO96" s="5"/>
      <c r="AP96" s="5"/>
    </row>
    <row r="97" spans="1:42" s="1" customFormat="1" ht="18" customHeight="1" x14ac:dyDescent="0.3">
      <c r="A97" s="32"/>
      <c r="B97" s="51" t="s">
        <v>10</v>
      </c>
      <c r="C97" s="33"/>
      <c r="D97" s="140">
        <v>360.96443813250005</v>
      </c>
      <c r="E97" s="141">
        <v>377.04873689999999</v>
      </c>
      <c r="F97" s="142">
        <v>16.084298767499945</v>
      </c>
      <c r="G97" s="140">
        <v>0</v>
      </c>
      <c r="H97" s="141">
        <v>0</v>
      </c>
      <c r="I97" s="142">
        <v>0</v>
      </c>
      <c r="J97" s="140">
        <v>0</v>
      </c>
      <c r="K97" s="141">
        <v>0</v>
      </c>
      <c r="L97" s="142">
        <v>0</v>
      </c>
      <c r="M97" s="140">
        <v>0</v>
      </c>
      <c r="N97" s="141">
        <v>0</v>
      </c>
      <c r="O97" s="142">
        <v>0</v>
      </c>
      <c r="P97" s="140">
        <v>0</v>
      </c>
      <c r="Q97" s="141">
        <v>0</v>
      </c>
      <c r="R97" s="142">
        <v>0</v>
      </c>
      <c r="S97" s="140">
        <v>360.96443813250005</v>
      </c>
      <c r="T97" s="141">
        <v>377.04873689999999</v>
      </c>
      <c r="U97" s="142">
        <v>16.084298767499945</v>
      </c>
      <c r="V97" s="62"/>
      <c r="W97" s="62"/>
      <c r="X97" s="62"/>
      <c r="Y97" s="62"/>
      <c r="Z97" s="62"/>
      <c r="AA97" s="7">
        <f t="shared" si="29"/>
        <v>49</v>
      </c>
      <c r="AB97" s="5"/>
      <c r="AC97" s="5"/>
      <c r="AD97" s="5"/>
      <c r="AE97" s="5"/>
      <c r="AF97" s="5"/>
      <c r="AG97" s="5"/>
      <c r="AH97" s="5"/>
      <c r="AI97" s="5"/>
      <c r="AJ97" s="5"/>
      <c r="AK97" s="5"/>
      <c r="AL97" s="5"/>
      <c r="AM97" s="5"/>
      <c r="AN97" s="5"/>
      <c r="AO97" s="5"/>
      <c r="AP97" s="5"/>
    </row>
    <row r="98" spans="1:42" s="1" customFormat="1" ht="18" customHeight="1" x14ac:dyDescent="0.3">
      <c r="A98" s="32"/>
      <c r="B98" s="51" t="s">
        <v>11</v>
      </c>
      <c r="C98" s="33"/>
      <c r="D98" s="140">
        <v>0.90204109999999993</v>
      </c>
      <c r="E98" s="141">
        <v>2.0779999999999998</v>
      </c>
      <c r="F98" s="142">
        <v>1.1759588999999999</v>
      </c>
      <c r="G98" s="140">
        <v>0.44428889999999988</v>
      </c>
      <c r="H98" s="141">
        <v>-0.7629999999999999</v>
      </c>
      <c r="I98" s="142">
        <v>-1.2072888999999998</v>
      </c>
      <c r="J98" s="140">
        <v>0</v>
      </c>
      <c r="K98" s="141">
        <v>0</v>
      </c>
      <c r="L98" s="142">
        <v>0</v>
      </c>
      <c r="M98" s="140">
        <v>0</v>
      </c>
      <c r="N98" s="141">
        <v>0</v>
      </c>
      <c r="O98" s="142">
        <v>0</v>
      </c>
      <c r="P98" s="140">
        <v>0</v>
      </c>
      <c r="Q98" s="141">
        <v>0</v>
      </c>
      <c r="R98" s="142">
        <v>0</v>
      </c>
      <c r="S98" s="140">
        <v>1.3463299999999998</v>
      </c>
      <c r="T98" s="141">
        <v>1.3149999999999999</v>
      </c>
      <c r="U98" s="142">
        <v>-3.1329999999999858E-2</v>
      </c>
      <c r="V98" s="62"/>
      <c r="W98" s="62"/>
      <c r="X98" s="62"/>
      <c r="Y98" s="62"/>
      <c r="Z98" s="62"/>
      <c r="AA98" s="7">
        <f t="shared" si="29"/>
        <v>71</v>
      </c>
      <c r="AB98" s="17"/>
      <c r="AC98" s="5"/>
      <c r="AD98" s="5"/>
      <c r="AE98" s="5"/>
      <c r="AF98" s="5"/>
      <c r="AG98" s="5"/>
      <c r="AH98" s="5"/>
      <c r="AI98" s="5"/>
      <c r="AJ98" s="5"/>
      <c r="AK98" s="5"/>
      <c r="AL98" s="5"/>
      <c r="AM98" s="5"/>
      <c r="AN98" s="5"/>
      <c r="AO98" s="5"/>
      <c r="AP98" s="5"/>
    </row>
    <row r="99" spans="1:42" s="65" customFormat="1" ht="18" customHeight="1" x14ac:dyDescent="0.3">
      <c r="A99" s="63"/>
      <c r="B99" s="33"/>
      <c r="C99" s="64"/>
      <c r="D99" s="153">
        <v>1743.6217875686905</v>
      </c>
      <c r="E99" s="154">
        <v>1922.69875665</v>
      </c>
      <c r="F99" s="155">
        <v>179.07696908130947</v>
      </c>
      <c r="G99" s="153">
        <v>535.43663702899846</v>
      </c>
      <c r="H99" s="154">
        <v>580.96778334999999</v>
      </c>
      <c r="I99" s="155">
        <v>45.531146321001529</v>
      </c>
      <c r="J99" s="153">
        <v>3.4070698440980109</v>
      </c>
      <c r="K99" s="154">
        <v>3.8018289299999997</v>
      </c>
      <c r="L99" s="155">
        <v>0.39475908590198872</v>
      </c>
      <c r="M99" s="153">
        <v>0</v>
      </c>
      <c r="N99" s="154">
        <v>0</v>
      </c>
      <c r="O99" s="155">
        <v>0</v>
      </c>
      <c r="P99" s="153">
        <v>378.72227080601778</v>
      </c>
      <c r="Q99" s="154">
        <v>450.85452745999999</v>
      </c>
      <c r="R99" s="155">
        <v>72.132256653982211</v>
      </c>
      <c r="S99" s="153">
        <v>2661.1877652478047</v>
      </c>
      <c r="T99" s="154">
        <v>2958.3228963900006</v>
      </c>
      <c r="U99" s="155">
        <v>297.13513114219586</v>
      </c>
      <c r="V99" s="65">
        <v>11833.29158556</v>
      </c>
      <c r="AA99" s="7">
        <f t="shared" si="29"/>
        <v>0</v>
      </c>
      <c r="AB99" s="16"/>
      <c r="AC99" s="5"/>
      <c r="AD99" s="9"/>
      <c r="AE99" s="9"/>
      <c r="AF99" s="9"/>
      <c r="AG99" s="9"/>
      <c r="AH99" s="9"/>
      <c r="AI99" s="9"/>
      <c r="AJ99" s="9"/>
      <c r="AK99" s="9"/>
      <c r="AL99" s="9"/>
      <c r="AM99" s="9"/>
      <c r="AN99" s="9"/>
      <c r="AO99" s="9"/>
      <c r="AP99" s="9"/>
    </row>
    <row r="100" spans="1:42" s="65" customFormat="1" ht="15" customHeight="1" x14ac:dyDescent="0.3">
      <c r="A100" s="63"/>
      <c r="B100" s="33"/>
      <c r="C100" s="64"/>
      <c r="D100" s="63"/>
      <c r="E100" s="66"/>
      <c r="F100" s="67"/>
      <c r="G100" s="63"/>
      <c r="H100" s="66"/>
      <c r="I100" s="67"/>
      <c r="J100" s="63"/>
      <c r="K100" s="66"/>
      <c r="L100" s="67"/>
      <c r="M100" s="63"/>
      <c r="N100" s="66"/>
      <c r="O100" s="67"/>
      <c r="P100" s="63"/>
      <c r="Q100" s="66"/>
      <c r="R100" s="67"/>
      <c r="S100" s="63"/>
      <c r="T100" s="66"/>
      <c r="U100" s="67"/>
      <c r="AA100" s="7">
        <f t="shared" si="29"/>
        <v>0</v>
      </c>
      <c r="AB100" s="16"/>
      <c r="AC100" s="9"/>
      <c r="AD100" s="9"/>
      <c r="AE100" s="9"/>
      <c r="AF100" s="9"/>
      <c r="AG100" s="9"/>
      <c r="AH100" s="9"/>
      <c r="AI100" s="9"/>
      <c r="AJ100" s="9"/>
      <c r="AK100" s="9"/>
      <c r="AL100" s="9"/>
      <c r="AM100" s="9"/>
      <c r="AN100" s="9"/>
      <c r="AO100" s="9"/>
      <c r="AP100" s="9"/>
    </row>
    <row r="101" spans="1:42" s="65" customFormat="1" ht="18" customHeight="1" x14ac:dyDescent="0.3">
      <c r="A101" s="63"/>
      <c r="B101" s="39" t="s">
        <v>12</v>
      </c>
      <c r="C101" s="64"/>
      <c r="D101" s="63"/>
      <c r="E101" s="66"/>
      <c r="F101" s="67"/>
      <c r="G101" s="63"/>
      <c r="H101" s="66"/>
      <c r="I101" s="67"/>
      <c r="J101" s="63"/>
      <c r="K101" s="66"/>
      <c r="L101" s="67"/>
      <c r="M101" s="63"/>
      <c r="N101" s="66"/>
      <c r="O101" s="67"/>
      <c r="P101" s="63"/>
      <c r="Q101" s="66"/>
      <c r="R101" s="67"/>
      <c r="S101" s="63"/>
      <c r="T101" s="66"/>
      <c r="U101" s="67"/>
      <c r="AA101" s="7">
        <f t="shared" si="29"/>
        <v>0</v>
      </c>
      <c r="AB101" s="16"/>
      <c r="AC101" s="9"/>
      <c r="AD101" s="9"/>
      <c r="AE101" s="9"/>
      <c r="AF101" s="9"/>
      <c r="AG101" s="9"/>
      <c r="AH101" s="9"/>
      <c r="AI101" s="9"/>
      <c r="AJ101" s="9"/>
      <c r="AK101" s="9"/>
      <c r="AL101" s="9"/>
      <c r="AM101" s="9"/>
      <c r="AN101" s="9"/>
      <c r="AO101" s="9"/>
      <c r="AP101" s="9"/>
    </row>
    <row r="102" spans="1:42" s="65" customFormat="1" ht="18" customHeight="1" x14ac:dyDescent="0.3">
      <c r="A102" s="63"/>
      <c r="B102" s="51" t="s">
        <v>13</v>
      </c>
      <c r="C102" s="64"/>
      <c r="D102" s="140">
        <v>629.18280647398285</v>
      </c>
      <c r="E102" s="141">
        <v>577.90478592999989</v>
      </c>
      <c r="F102" s="142">
        <v>-51.278020543982961</v>
      </c>
      <c r="G102" s="140">
        <v>147.58609040747729</v>
      </c>
      <c r="H102" s="141">
        <v>488.93070590999992</v>
      </c>
      <c r="I102" s="142">
        <v>341.34461550252263</v>
      </c>
      <c r="J102" s="140">
        <v>0</v>
      </c>
      <c r="K102" s="141">
        <v>0</v>
      </c>
      <c r="L102" s="142">
        <v>0</v>
      </c>
      <c r="M102" s="140">
        <v>0</v>
      </c>
      <c r="N102" s="141">
        <v>0</v>
      </c>
      <c r="O102" s="142">
        <v>0</v>
      </c>
      <c r="P102" s="140">
        <v>692.6026129022498</v>
      </c>
      <c r="Q102" s="141">
        <v>493.97446993999995</v>
      </c>
      <c r="R102" s="142">
        <v>-198.62814296224985</v>
      </c>
      <c r="S102" s="140">
        <v>1469.3715097837098</v>
      </c>
      <c r="T102" s="141">
        <v>1560.8099617799999</v>
      </c>
      <c r="U102" s="142">
        <v>91.438451996290041</v>
      </c>
      <c r="AA102" s="7">
        <f t="shared" si="29"/>
        <v>74</v>
      </c>
      <c r="AB102" s="16"/>
      <c r="AC102" s="9"/>
      <c r="AD102" s="9"/>
      <c r="AE102" s="9"/>
      <c r="AF102" s="9"/>
      <c r="AG102" s="9"/>
      <c r="AH102" s="9"/>
      <c r="AI102" s="9"/>
      <c r="AJ102" s="9"/>
      <c r="AK102" s="9"/>
      <c r="AL102" s="9"/>
      <c r="AM102" s="9"/>
      <c r="AN102" s="9"/>
      <c r="AO102" s="9"/>
      <c r="AP102" s="9"/>
    </row>
    <row r="103" spans="1:42" s="65" customFormat="1" ht="18" customHeight="1" x14ac:dyDescent="0.3">
      <c r="A103" s="63"/>
      <c r="B103" s="51" t="s">
        <v>89</v>
      </c>
      <c r="C103" s="64"/>
      <c r="D103" s="140">
        <v>112.91221199999998</v>
      </c>
      <c r="E103" s="141">
        <v>136.78</v>
      </c>
      <c r="F103" s="142">
        <v>23.867788000000019</v>
      </c>
      <c r="G103" s="140">
        <v>48.390948000000009</v>
      </c>
      <c r="H103" s="141">
        <v>58.62</v>
      </c>
      <c r="I103" s="142">
        <v>10.229051999999989</v>
      </c>
      <c r="J103" s="140">
        <v>0</v>
      </c>
      <c r="K103" s="141">
        <v>0</v>
      </c>
      <c r="L103" s="142">
        <v>0</v>
      </c>
      <c r="M103" s="140">
        <v>0</v>
      </c>
      <c r="N103" s="141">
        <v>0</v>
      </c>
      <c r="O103" s="142">
        <v>0</v>
      </c>
      <c r="P103" s="140">
        <v>0</v>
      </c>
      <c r="Q103" s="141">
        <v>0</v>
      </c>
      <c r="R103" s="142">
        <v>0</v>
      </c>
      <c r="S103" s="140">
        <v>161.30315999999999</v>
      </c>
      <c r="T103" s="141">
        <v>195.4</v>
      </c>
      <c r="U103" s="142">
        <v>34.096840000000014</v>
      </c>
      <c r="AA103" s="7">
        <f t="shared" si="29"/>
        <v>75</v>
      </c>
      <c r="AB103" s="16"/>
      <c r="AC103" s="9"/>
      <c r="AD103" s="9"/>
      <c r="AE103" s="9"/>
      <c r="AF103" s="9"/>
      <c r="AG103" s="9"/>
      <c r="AH103" s="9"/>
      <c r="AI103" s="9"/>
      <c r="AJ103" s="9"/>
      <c r="AK103" s="9"/>
      <c r="AL103" s="9"/>
      <c r="AM103" s="9"/>
      <c r="AN103" s="9"/>
      <c r="AO103" s="9"/>
      <c r="AP103" s="9"/>
    </row>
    <row r="104" spans="1:42" s="65" customFormat="1" ht="18" customHeight="1" x14ac:dyDescent="0.3">
      <c r="A104" s="63"/>
      <c r="B104" s="51" t="s">
        <v>15</v>
      </c>
      <c r="C104" s="64"/>
      <c r="D104" s="140">
        <v>182.62347240330902</v>
      </c>
      <c r="E104" s="141">
        <v>174.19107578999999</v>
      </c>
      <c r="F104" s="142">
        <v>-8.432396613309038</v>
      </c>
      <c r="G104" s="140">
        <v>78.267202458561016</v>
      </c>
      <c r="H104" s="141">
        <v>74.653318179999985</v>
      </c>
      <c r="I104" s="142">
        <v>-3.6138842785610308</v>
      </c>
      <c r="J104" s="140">
        <v>0</v>
      </c>
      <c r="K104" s="141">
        <v>0</v>
      </c>
      <c r="L104" s="142">
        <v>0</v>
      </c>
      <c r="M104" s="140">
        <v>0</v>
      </c>
      <c r="N104" s="141">
        <v>0</v>
      </c>
      <c r="O104" s="142">
        <v>0</v>
      </c>
      <c r="P104" s="140">
        <v>0</v>
      </c>
      <c r="Q104" s="141">
        <v>0</v>
      </c>
      <c r="R104" s="142">
        <v>0</v>
      </c>
      <c r="S104" s="140">
        <v>260.89067486187002</v>
      </c>
      <c r="T104" s="141">
        <v>248.84439396999997</v>
      </c>
      <c r="U104" s="142">
        <v>-12.046280891870055</v>
      </c>
      <c r="AA104" s="7">
        <f t="shared" si="29"/>
        <v>76</v>
      </c>
      <c r="AB104" s="16"/>
      <c r="AC104" s="9"/>
      <c r="AD104" s="9"/>
      <c r="AE104" s="9"/>
      <c r="AF104" s="9"/>
      <c r="AG104" s="9"/>
      <c r="AH104" s="9"/>
      <c r="AI104" s="9"/>
      <c r="AJ104" s="9"/>
      <c r="AK104" s="9"/>
      <c r="AL104" s="9"/>
      <c r="AM104" s="9"/>
      <c r="AN104" s="9"/>
      <c r="AO104" s="9"/>
      <c r="AP104" s="9"/>
    </row>
    <row r="105" spans="1:42" s="65" customFormat="1" ht="18" customHeight="1" x14ac:dyDescent="0.3">
      <c r="A105" s="63"/>
      <c r="B105" s="33"/>
      <c r="C105" s="64"/>
      <c r="D105" s="153">
        <v>924.71849087729186</v>
      </c>
      <c r="E105" s="154">
        <v>888.87586171999988</v>
      </c>
      <c r="F105" s="155">
        <v>-35.842629157291981</v>
      </c>
      <c r="G105" s="153">
        <v>274.2442408660383</v>
      </c>
      <c r="H105" s="154">
        <v>622.20402408999985</v>
      </c>
      <c r="I105" s="155">
        <v>347.95978322396155</v>
      </c>
      <c r="J105" s="153">
        <v>0</v>
      </c>
      <c r="K105" s="154">
        <v>0</v>
      </c>
      <c r="L105" s="155">
        <v>0</v>
      </c>
      <c r="M105" s="153">
        <v>0</v>
      </c>
      <c r="N105" s="154">
        <v>0</v>
      </c>
      <c r="O105" s="155">
        <v>0</v>
      </c>
      <c r="P105" s="153">
        <v>692.6026129022498</v>
      </c>
      <c r="Q105" s="154">
        <v>493.97446993999995</v>
      </c>
      <c r="R105" s="155">
        <v>-198.62814296224985</v>
      </c>
      <c r="S105" s="153">
        <v>1891.5653446455799</v>
      </c>
      <c r="T105" s="154">
        <v>2005.05435575</v>
      </c>
      <c r="U105" s="155">
        <v>113.48901110442011</v>
      </c>
      <c r="V105" s="65">
        <v>8020.2174230000001</v>
      </c>
      <c r="AA105" s="7">
        <f t="shared" si="29"/>
        <v>0</v>
      </c>
      <c r="AB105" s="16"/>
      <c r="AC105" s="9"/>
      <c r="AD105" s="9"/>
      <c r="AE105" s="9"/>
      <c r="AF105" s="9"/>
      <c r="AG105" s="9"/>
      <c r="AH105" s="9"/>
      <c r="AI105" s="9"/>
      <c r="AJ105" s="9"/>
      <c r="AK105" s="9"/>
      <c r="AL105" s="9"/>
      <c r="AM105" s="9"/>
      <c r="AN105" s="9"/>
      <c r="AO105" s="9"/>
      <c r="AP105" s="9"/>
    </row>
    <row r="106" spans="1:42" s="65" customFormat="1" ht="15" customHeight="1" x14ac:dyDescent="0.3">
      <c r="A106" s="63"/>
      <c r="B106" s="33"/>
      <c r="C106" s="64"/>
      <c r="D106" s="68"/>
      <c r="E106" s="69"/>
      <c r="F106" s="61"/>
      <c r="G106" s="68"/>
      <c r="H106" s="69"/>
      <c r="I106" s="61"/>
      <c r="J106" s="68"/>
      <c r="K106" s="69"/>
      <c r="L106" s="61"/>
      <c r="M106" s="68"/>
      <c r="N106" s="69"/>
      <c r="O106" s="61"/>
      <c r="P106" s="68"/>
      <c r="Q106" s="69"/>
      <c r="R106" s="61"/>
      <c r="S106" s="68"/>
      <c r="T106" s="69"/>
      <c r="U106" s="61"/>
      <c r="AA106" s="7">
        <f t="shared" si="29"/>
        <v>0</v>
      </c>
      <c r="AB106" s="5"/>
      <c r="AC106" s="5"/>
      <c r="AD106" s="5"/>
      <c r="AE106" s="5"/>
      <c r="AF106" s="5"/>
      <c r="AG106" s="5"/>
      <c r="AH106" s="5"/>
      <c r="AI106" s="5"/>
      <c r="AJ106" s="5"/>
      <c r="AK106" s="5"/>
      <c r="AL106" s="5"/>
      <c r="AM106" s="5"/>
      <c r="AN106" s="5"/>
      <c r="AO106" s="5"/>
      <c r="AP106" s="5"/>
    </row>
    <row r="107" spans="1:42" s="65" customFormat="1" ht="18" customHeight="1" x14ac:dyDescent="0.3">
      <c r="A107" s="63"/>
      <c r="B107" s="39" t="s">
        <v>16</v>
      </c>
      <c r="C107" s="64"/>
      <c r="D107" s="68"/>
      <c r="E107" s="69"/>
      <c r="F107" s="61"/>
      <c r="G107" s="68"/>
      <c r="H107" s="69"/>
      <c r="I107" s="61"/>
      <c r="J107" s="68"/>
      <c r="K107" s="69"/>
      <c r="L107" s="61"/>
      <c r="M107" s="68"/>
      <c r="N107" s="69"/>
      <c r="O107" s="61"/>
      <c r="P107" s="68"/>
      <c r="Q107" s="69"/>
      <c r="R107" s="61"/>
      <c r="S107" s="68"/>
      <c r="T107" s="69"/>
      <c r="U107" s="61"/>
      <c r="AA107" s="7">
        <f t="shared" si="29"/>
        <v>0</v>
      </c>
      <c r="AB107" s="6"/>
      <c r="AC107" s="10"/>
      <c r="AD107" s="11"/>
      <c r="AE107" s="11"/>
      <c r="AF107" s="11"/>
      <c r="AG107" s="11"/>
      <c r="AH107" s="11"/>
      <c r="AI107" s="11"/>
      <c r="AJ107" s="11"/>
      <c r="AK107" s="11"/>
      <c r="AL107" s="11"/>
      <c r="AM107" s="11"/>
      <c r="AN107" s="11"/>
      <c r="AO107" s="11"/>
      <c r="AP107" s="12"/>
    </row>
    <row r="108" spans="1:42" s="65" customFormat="1" ht="18" customHeight="1" x14ac:dyDescent="0.3">
      <c r="A108" s="63"/>
      <c r="B108" s="52" t="s">
        <v>19</v>
      </c>
      <c r="C108" s="64"/>
      <c r="D108" s="63"/>
      <c r="E108" s="66"/>
      <c r="F108" s="67"/>
      <c r="G108" s="63"/>
      <c r="H108" s="66"/>
      <c r="I108" s="67"/>
      <c r="J108" s="63"/>
      <c r="K108" s="66"/>
      <c r="L108" s="67"/>
      <c r="M108" s="63"/>
      <c r="N108" s="66"/>
      <c r="O108" s="67"/>
      <c r="P108" s="63"/>
      <c r="Q108" s="66"/>
      <c r="R108" s="67"/>
      <c r="S108" s="63"/>
      <c r="T108" s="66"/>
      <c r="U108" s="67"/>
      <c r="AA108" s="7">
        <f t="shared" si="29"/>
        <v>0</v>
      </c>
      <c r="AB108" s="6"/>
      <c r="AC108" s="5"/>
      <c r="AD108" s="5"/>
      <c r="AE108" s="5"/>
      <c r="AF108" s="5"/>
      <c r="AG108" s="5"/>
      <c r="AH108" s="5"/>
      <c r="AI108" s="5"/>
      <c r="AJ108" s="5"/>
      <c r="AK108" s="5"/>
      <c r="AL108" s="5"/>
      <c r="AM108" s="5"/>
      <c r="AN108" s="5"/>
      <c r="AO108" s="5"/>
      <c r="AP108" s="5"/>
    </row>
    <row r="109" spans="1:42" s="65" customFormat="1" ht="18" customHeight="1" x14ac:dyDescent="0.3">
      <c r="A109" s="63"/>
      <c r="B109" s="41" t="s">
        <v>92</v>
      </c>
      <c r="C109" s="64"/>
      <c r="D109" s="143">
        <v>234.66271784999998</v>
      </c>
      <c r="E109" s="144">
        <v>508.03086516000002</v>
      </c>
      <c r="F109" s="142">
        <v>273.36814731000004</v>
      </c>
      <c r="G109" s="143">
        <v>0</v>
      </c>
      <c r="H109" s="144">
        <v>71.195252420000003</v>
      </c>
      <c r="I109" s="142">
        <v>71.195252420000003</v>
      </c>
      <c r="J109" s="143">
        <v>0</v>
      </c>
      <c r="K109" s="144">
        <v>0</v>
      </c>
      <c r="L109" s="142">
        <v>0</v>
      </c>
      <c r="M109" s="143">
        <v>0</v>
      </c>
      <c r="N109" s="144">
        <v>0</v>
      </c>
      <c r="O109" s="142">
        <v>0</v>
      </c>
      <c r="P109" s="143">
        <v>0</v>
      </c>
      <c r="Q109" s="144">
        <v>0</v>
      </c>
      <c r="R109" s="142">
        <v>0</v>
      </c>
      <c r="S109" s="143">
        <v>234.66271782000001</v>
      </c>
      <c r="T109" s="144">
        <v>223.24985535000002</v>
      </c>
      <c r="U109" s="142">
        <v>-11.412862469999993</v>
      </c>
      <c r="AA109" s="7"/>
      <c r="AB109" s="5"/>
      <c r="AC109" s="5"/>
      <c r="AD109" s="5"/>
      <c r="AE109" s="5"/>
      <c r="AF109" s="5"/>
      <c r="AG109" s="5"/>
      <c r="AH109" s="5"/>
      <c r="AI109" s="5"/>
      <c r="AJ109" s="5"/>
      <c r="AK109" s="5"/>
      <c r="AL109" s="5"/>
      <c r="AM109" s="5"/>
      <c r="AN109" s="5"/>
      <c r="AO109" s="5"/>
      <c r="AP109" s="5"/>
    </row>
    <row r="110" spans="1:42" s="73" customFormat="1" ht="18" customHeight="1" x14ac:dyDescent="0.3">
      <c r="A110" s="71"/>
      <c r="B110" s="53" t="s">
        <v>20</v>
      </c>
      <c r="C110" s="72"/>
      <c r="D110" s="145">
        <v>232.78771782000001</v>
      </c>
      <c r="E110" s="146">
        <v>222.11525698000003</v>
      </c>
      <c r="F110" s="147">
        <v>-10.672460839999985</v>
      </c>
      <c r="G110" s="145">
        <v>0</v>
      </c>
      <c r="H110" s="146">
        <v>0</v>
      </c>
      <c r="I110" s="147">
        <v>0</v>
      </c>
      <c r="J110" s="145">
        <v>0</v>
      </c>
      <c r="K110" s="146">
        <v>0</v>
      </c>
      <c r="L110" s="147">
        <v>0</v>
      </c>
      <c r="M110" s="145">
        <v>0</v>
      </c>
      <c r="N110" s="146">
        <v>0</v>
      </c>
      <c r="O110" s="147">
        <v>0</v>
      </c>
      <c r="P110" s="145">
        <v>0</v>
      </c>
      <c r="Q110" s="146">
        <v>0</v>
      </c>
      <c r="R110" s="147">
        <v>0</v>
      </c>
      <c r="S110" s="145">
        <v>232.78771782000001</v>
      </c>
      <c r="T110" s="146">
        <v>222.11525698000003</v>
      </c>
      <c r="U110" s="147">
        <v>-10.672460839999985</v>
      </c>
      <c r="AA110" s="7">
        <f t="shared" ref="AA110:AA153" si="30">AA31</f>
        <v>83</v>
      </c>
      <c r="AB110" s="5"/>
      <c r="AC110" s="5"/>
      <c r="AD110" s="5"/>
      <c r="AE110" s="5"/>
      <c r="AF110" s="5"/>
      <c r="AG110" s="5"/>
      <c r="AH110" s="5"/>
      <c r="AI110" s="5"/>
      <c r="AJ110" s="5"/>
      <c r="AK110" s="5"/>
      <c r="AL110" s="5"/>
      <c r="AM110" s="5"/>
      <c r="AN110" s="5"/>
      <c r="AO110" s="5"/>
      <c r="AP110" s="5"/>
    </row>
    <row r="111" spans="1:42" s="73" customFormat="1" ht="18" customHeight="1" x14ac:dyDescent="0.3">
      <c r="A111" s="71"/>
      <c r="B111" s="53" t="s">
        <v>21</v>
      </c>
      <c r="C111" s="72"/>
      <c r="D111" s="145">
        <v>0</v>
      </c>
      <c r="E111" s="146">
        <v>0</v>
      </c>
      <c r="F111" s="147">
        <v>0</v>
      </c>
      <c r="G111" s="145">
        <v>0</v>
      </c>
      <c r="H111" s="146">
        <v>0</v>
      </c>
      <c r="I111" s="147">
        <v>0</v>
      </c>
      <c r="J111" s="145">
        <v>0</v>
      </c>
      <c r="K111" s="146">
        <v>0</v>
      </c>
      <c r="L111" s="147">
        <v>0</v>
      </c>
      <c r="M111" s="145">
        <v>0</v>
      </c>
      <c r="N111" s="146">
        <v>0</v>
      </c>
      <c r="O111" s="147">
        <v>0</v>
      </c>
      <c r="P111" s="145">
        <v>0</v>
      </c>
      <c r="Q111" s="146">
        <v>0</v>
      </c>
      <c r="R111" s="147">
        <v>0</v>
      </c>
      <c r="S111" s="145">
        <v>0</v>
      </c>
      <c r="T111" s="146">
        <v>0</v>
      </c>
      <c r="U111" s="147">
        <v>0</v>
      </c>
      <c r="AA111" s="7">
        <f t="shared" si="30"/>
        <v>84</v>
      </c>
      <c r="AB111" s="5"/>
      <c r="AC111" s="5"/>
      <c r="AD111" s="5"/>
      <c r="AE111" s="5"/>
      <c r="AF111" s="5"/>
      <c r="AG111" s="5"/>
      <c r="AH111" s="5"/>
      <c r="AI111" s="5"/>
      <c r="AJ111" s="5"/>
      <c r="AK111" s="5"/>
      <c r="AL111" s="5"/>
      <c r="AM111" s="5"/>
      <c r="AN111" s="5"/>
      <c r="AO111" s="5"/>
      <c r="AP111" s="5"/>
    </row>
    <row r="112" spans="1:42" s="73" customFormat="1" ht="18" customHeight="1" x14ac:dyDescent="0.3">
      <c r="A112" s="71"/>
      <c r="B112" s="53" t="s">
        <v>22</v>
      </c>
      <c r="C112" s="72"/>
      <c r="D112" s="145">
        <v>0</v>
      </c>
      <c r="E112" s="146">
        <v>0</v>
      </c>
      <c r="F112" s="147">
        <v>0</v>
      </c>
      <c r="G112" s="145">
        <v>0</v>
      </c>
      <c r="H112" s="146">
        <v>0</v>
      </c>
      <c r="I112" s="147">
        <v>0</v>
      </c>
      <c r="J112" s="145">
        <v>0</v>
      </c>
      <c r="K112" s="146">
        <v>0</v>
      </c>
      <c r="L112" s="147">
        <v>0</v>
      </c>
      <c r="M112" s="145">
        <v>0</v>
      </c>
      <c r="N112" s="146">
        <v>0</v>
      </c>
      <c r="O112" s="147">
        <v>0</v>
      </c>
      <c r="P112" s="145">
        <v>0</v>
      </c>
      <c r="Q112" s="146">
        <v>0</v>
      </c>
      <c r="R112" s="147">
        <v>0</v>
      </c>
      <c r="S112" s="145">
        <v>0</v>
      </c>
      <c r="T112" s="146">
        <v>0</v>
      </c>
      <c r="U112" s="147">
        <v>0</v>
      </c>
      <c r="AA112" s="7">
        <f t="shared" si="30"/>
        <v>85</v>
      </c>
      <c r="AB112" s="5"/>
      <c r="AC112" s="5"/>
      <c r="AD112" s="5"/>
      <c r="AE112" s="5"/>
      <c r="AF112" s="5"/>
      <c r="AG112" s="5"/>
      <c r="AH112" s="5"/>
      <c r="AI112" s="5"/>
      <c r="AJ112" s="5"/>
      <c r="AK112" s="5"/>
      <c r="AL112" s="5"/>
      <c r="AM112" s="5"/>
      <c r="AN112" s="5"/>
      <c r="AO112" s="5"/>
      <c r="AP112" s="5"/>
    </row>
    <row r="113" spans="1:42" s="73" customFormat="1" ht="18" customHeight="1" x14ac:dyDescent="0.3">
      <c r="A113" s="71"/>
      <c r="B113" s="53" t="s">
        <v>23</v>
      </c>
      <c r="C113" s="72"/>
      <c r="D113" s="145">
        <v>1.875</v>
      </c>
      <c r="E113" s="146">
        <v>1.13459837</v>
      </c>
      <c r="F113" s="147">
        <v>-0.74040163000000003</v>
      </c>
      <c r="G113" s="145">
        <v>0</v>
      </c>
      <c r="H113" s="146">
        <v>0</v>
      </c>
      <c r="I113" s="147">
        <v>0</v>
      </c>
      <c r="J113" s="145">
        <v>0</v>
      </c>
      <c r="K113" s="146">
        <v>0</v>
      </c>
      <c r="L113" s="147">
        <v>0</v>
      </c>
      <c r="M113" s="145">
        <v>0</v>
      </c>
      <c r="N113" s="146">
        <v>0</v>
      </c>
      <c r="O113" s="147">
        <v>0</v>
      </c>
      <c r="P113" s="145">
        <v>0</v>
      </c>
      <c r="Q113" s="146">
        <v>0</v>
      </c>
      <c r="R113" s="147">
        <v>0</v>
      </c>
      <c r="S113" s="145">
        <v>1.875</v>
      </c>
      <c r="T113" s="146">
        <v>1.13459837</v>
      </c>
      <c r="U113" s="147">
        <v>-0.74040163000000003</v>
      </c>
      <c r="AA113" s="7">
        <f t="shared" si="30"/>
        <v>86</v>
      </c>
      <c r="AB113" s="14"/>
      <c r="AC113" s="14"/>
      <c r="AD113" s="14"/>
      <c r="AE113" s="14"/>
      <c r="AF113" s="14"/>
      <c r="AG113" s="14"/>
      <c r="AH113" s="14"/>
      <c r="AI113" s="14"/>
      <c r="AJ113" s="14"/>
      <c r="AK113" s="14"/>
      <c r="AL113" s="14"/>
      <c r="AM113" s="14"/>
      <c r="AN113" s="14"/>
      <c r="AO113" s="14"/>
      <c r="AP113" s="14"/>
    </row>
    <row r="114" spans="1:42" s="73" customFormat="1" ht="18" customHeight="1" x14ac:dyDescent="0.3">
      <c r="A114" s="71"/>
      <c r="B114" s="53" t="s">
        <v>24</v>
      </c>
      <c r="C114" s="72"/>
      <c r="D114" s="145">
        <v>0</v>
      </c>
      <c r="E114" s="146">
        <v>0</v>
      </c>
      <c r="F114" s="147">
        <v>0</v>
      </c>
      <c r="G114" s="145">
        <v>0</v>
      </c>
      <c r="H114" s="146">
        <v>0</v>
      </c>
      <c r="I114" s="147">
        <v>0</v>
      </c>
      <c r="J114" s="145">
        <v>0</v>
      </c>
      <c r="K114" s="146">
        <v>0</v>
      </c>
      <c r="L114" s="147">
        <v>0</v>
      </c>
      <c r="M114" s="145">
        <v>0</v>
      </c>
      <c r="N114" s="146">
        <v>0</v>
      </c>
      <c r="O114" s="147">
        <v>0</v>
      </c>
      <c r="P114" s="145">
        <v>0</v>
      </c>
      <c r="Q114" s="146">
        <v>0</v>
      </c>
      <c r="R114" s="147">
        <v>0</v>
      </c>
      <c r="S114" s="145">
        <v>0</v>
      </c>
      <c r="T114" s="146">
        <v>0</v>
      </c>
      <c r="U114" s="147">
        <v>0</v>
      </c>
      <c r="AA114" s="7">
        <f t="shared" si="30"/>
        <v>87</v>
      </c>
      <c r="AB114" s="14"/>
      <c r="AC114" s="14"/>
      <c r="AD114" s="14"/>
      <c r="AE114" s="14"/>
      <c r="AF114" s="14"/>
      <c r="AG114" s="14"/>
      <c r="AH114" s="14"/>
      <c r="AI114" s="14"/>
      <c r="AJ114" s="14"/>
      <c r="AK114" s="14"/>
      <c r="AL114" s="14"/>
      <c r="AM114" s="14"/>
      <c r="AN114" s="14"/>
      <c r="AO114" s="14"/>
      <c r="AP114" s="14"/>
    </row>
    <row r="115" spans="1:42" s="65" customFormat="1" ht="18" customHeight="1" x14ac:dyDescent="0.3">
      <c r="A115" s="63"/>
      <c r="B115" s="52" t="s">
        <v>90</v>
      </c>
      <c r="C115" s="64"/>
      <c r="D115" s="143">
        <v>2.9999966955074342E-8</v>
      </c>
      <c r="E115" s="144">
        <v>284.78100981</v>
      </c>
      <c r="F115" s="142">
        <v>284.78100977999998</v>
      </c>
      <c r="G115" s="143">
        <v>0</v>
      </c>
      <c r="H115" s="144">
        <v>71.195252420000003</v>
      </c>
      <c r="I115" s="142">
        <v>71.195252420000017</v>
      </c>
      <c r="J115" s="143">
        <v>0</v>
      </c>
      <c r="K115" s="144">
        <v>0</v>
      </c>
      <c r="L115" s="142">
        <v>0</v>
      </c>
      <c r="M115" s="143">
        <v>0</v>
      </c>
      <c r="N115" s="144">
        <v>0</v>
      </c>
      <c r="O115" s="142">
        <v>0</v>
      </c>
      <c r="P115" s="143">
        <v>0</v>
      </c>
      <c r="Q115" s="144">
        <v>0</v>
      </c>
      <c r="R115" s="142">
        <v>0</v>
      </c>
      <c r="S115" s="143">
        <v>2.9999966955074342E-8</v>
      </c>
      <c r="T115" s="144">
        <v>355.97626222999997</v>
      </c>
      <c r="U115" s="142">
        <v>355.97626219999995</v>
      </c>
      <c r="AA115" s="7">
        <f t="shared" si="30"/>
        <v>88</v>
      </c>
      <c r="AB115" s="14"/>
      <c r="AC115" s="14"/>
      <c r="AD115" s="14"/>
      <c r="AE115" s="14"/>
      <c r="AF115" s="14"/>
      <c r="AG115" s="14"/>
      <c r="AH115" s="14"/>
      <c r="AI115" s="14"/>
      <c r="AJ115" s="14"/>
      <c r="AK115" s="14"/>
      <c r="AL115" s="14"/>
      <c r="AM115" s="14"/>
      <c r="AN115" s="14"/>
      <c r="AO115" s="14"/>
      <c r="AP115" s="14"/>
    </row>
    <row r="116" spans="1:42" s="73" customFormat="1" ht="18" customHeight="1" x14ac:dyDescent="0.3">
      <c r="A116" s="71"/>
      <c r="B116" s="53" t="s">
        <v>18</v>
      </c>
      <c r="C116" s="72"/>
      <c r="D116" s="170">
        <v>0</v>
      </c>
      <c r="E116" s="171">
        <v>0</v>
      </c>
      <c r="F116" s="147">
        <v>0</v>
      </c>
      <c r="G116" s="170">
        <v>0</v>
      </c>
      <c r="H116" s="171">
        <v>0</v>
      </c>
      <c r="I116" s="147">
        <v>0</v>
      </c>
      <c r="J116" s="170">
        <v>0</v>
      </c>
      <c r="K116" s="171">
        <v>0</v>
      </c>
      <c r="L116" s="147">
        <v>0</v>
      </c>
      <c r="M116" s="170">
        <v>0</v>
      </c>
      <c r="N116" s="171">
        <v>0</v>
      </c>
      <c r="O116" s="147">
        <v>0</v>
      </c>
      <c r="P116" s="170">
        <v>0</v>
      </c>
      <c r="Q116" s="171">
        <v>0</v>
      </c>
      <c r="R116" s="147">
        <v>0</v>
      </c>
      <c r="S116" s="170">
        <v>0</v>
      </c>
      <c r="T116" s="171">
        <v>0</v>
      </c>
      <c r="U116" s="147">
        <v>0</v>
      </c>
      <c r="AA116" s="7">
        <f t="shared" si="30"/>
        <v>89</v>
      </c>
      <c r="AB116" s="14"/>
      <c r="AC116" s="14"/>
      <c r="AD116" s="14"/>
      <c r="AE116" s="14"/>
      <c r="AF116" s="14"/>
      <c r="AG116" s="14"/>
      <c r="AH116" s="14"/>
      <c r="AI116" s="14"/>
      <c r="AJ116" s="14"/>
      <c r="AK116" s="14"/>
      <c r="AL116" s="14"/>
      <c r="AM116" s="14"/>
      <c r="AN116" s="14"/>
      <c r="AO116" s="14"/>
      <c r="AP116" s="14"/>
    </row>
    <row r="117" spans="1:42" s="73" customFormat="1" ht="18" customHeight="1" x14ac:dyDescent="0.3">
      <c r="A117" s="71"/>
      <c r="B117" s="53" t="s">
        <v>26</v>
      </c>
      <c r="C117" s="72"/>
      <c r="D117" s="170">
        <v>144.01883490399996</v>
      </c>
      <c r="E117" s="171">
        <v>141.16330570999997</v>
      </c>
      <c r="F117" s="147">
        <v>-2.8555291939999847</v>
      </c>
      <c r="G117" s="170">
        <v>36.00470872599999</v>
      </c>
      <c r="H117" s="171">
        <v>35.290826440000004</v>
      </c>
      <c r="I117" s="147">
        <v>-0.71388228599998627</v>
      </c>
      <c r="J117" s="170">
        <v>0</v>
      </c>
      <c r="K117" s="171">
        <v>0</v>
      </c>
      <c r="L117" s="147">
        <v>0</v>
      </c>
      <c r="M117" s="170">
        <v>0</v>
      </c>
      <c r="N117" s="171">
        <v>0</v>
      </c>
      <c r="O117" s="147">
        <v>0</v>
      </c>
      <c r="P117" s="170">
        <v>0</v>
      </c>
      <c r="Q117" s="171">
        <v>0</v>
      </c>
      <c r="R117" s="147">
        <v>0</v>
      </c>
      <c r="S117" s="170">
        <v>180.02354362999995</v>
      </c>
      <c r="T117" s="171">
        <v>176.45413214999996</v>
      </c>
      <c r="U117" s="147">
        <v>-3.5694114799999852</v>
      </c>
      <c r="AA117" s="7">
        <f t="shared" si="30"/>
        <v>90</v>
      </c>
      <c r="AB117" s="14"/>
      <c r="AC117" s="14"/>
      <c r="AD117" s="14"/>
      <c r="AE117" s="14"/>
      <c r="AF117" s="14"/>
      <c r="AG117" s="14"/>
      <c r="AH117" s="14"/>
      <c r="AI117" s="14"/>
      <c r="AJ117" s="14"/>
      <c r="AK117" s="14"/>
      <c r="AL117" s="14"/>
      <c r="AM117" s="14"/>
      <c r="AN117" s="14"/>
      <c r="AO117" s="14"/>
      <c r="AP117" s="14"/>
    </row>
    <row r="118" spans="1:42" s="73" customFormat="1" ht="18" customHeight="1" x14ac:dyDescent="0.3">
      <c r="A118" s="71"/>
      <c r="B118" s="53" t="s">
        <v>27</v>
      </c>
      <c r="C118" s="72"/>
      <c r="D118" s="170">
        <v>195.43574508777786</v>
      </c>
      <c r="E118" s="171">
        <v>208.00000007999998</v>
      </c>
      <c r="F118" s="147">
        <v>12.564254992222118</v>
      </c>
      <c r="G118" s="170">
        <v>48.858936271944458</v>
      </c>
      <c r="H118" s="171">
        <v>51.999999959999997</v>
      </c>
      <c r="I118" s="147">
        <v>3.1410636880555387</v>
      </c>
      <c r="J118" s="170">
        <v>0</v>
      </c>
      <c r="K118" s="171">
        <v>0</v>
      </c>
      <c r="L118" s="147">
        <v>0</v>
      </c>
      <c r="M118" s="170">
        <v>0</v>
      </c>
      <c r="N118" s="171">
        <v>0</v>
      </c>
      <c r="O118" s="147">
        <v>0</v>
      </c>
      <c r="P118" s="170">
        <v>0</v>
      </c>
      <c r="Q118" s="171">
        <v>0</v>
      </c>
      <c r="R118" s="147">
        <v>0</v>
      </c>
      <c r="S118" s="170">
        <v>244.29468135972232</v>
      </c>
      <c r="T118" s="171">
        <v>260.00000003999997</v>
      </c>
      <c r="U118" s="147">
        <v>15.705318680277657</v>
      </c>
      <c r="AA118" s="7">
        <f t="shared" si="30"/>
        <v>91</v>
      </c>
      <c r="AB118" s="5"/>
      <c r="AC118" s="5"/>
      <c r="AD118" s="5"/>
      <c r="AE118" s="5"/>
      <c r="AF118" s="5"/>
      <c r="AG118" s="5"/>
      <c r="AH118" s="5"/>
      <c r="AI118" s="5"/>
      <c r="AJ118" s="5"/>
      <c r="AK118" s="5"/>
      <c r="AL118" s="5"/>
      <c r="AM118" s="5"/>
      <c r="AN118" s="5"/>
      <c r="AO118" s="5"/>
      <c r="AP118" s="5"/>
    </row>
    <row r="119" spans="1:42" s="73" customFormat="1" ht="18" customHeight="1" x14ac:dyDescent="0.3">
      <c r="A119" s="71"/>
      <c r="B119" s="53" t="s">
        <v>28</v>
      </c>
      <c r="C119" s="72"/>
      <c r="D119" s="170">
        <v>-339.45457996177782</v>
      </c>
      <c r="E119" s="171">
        <v>-64.382295979999981</v>
      </c>
      <c r="F119" s="147">
        <v>275.07228398177784</v>
      </c>
      <c r="G119" s="170">
        <v>-84.863644997944448</v>
      </c>
      <c r="H119" s="171">
        <v>-16.09557397999999</v>
      </c>
      <c r="I119" s="147">
        <v>68.768071017944465</v>
      </c>
      <c r="J119" s="170">
        <v>0</v>
      </c>
      <c r="K119" s="171">
        <v>0</v>
      </c>
      <c r="L119" s="147">
        <v>0</v>
      </c>
      <c r="M119" s="170">
        <v>0</v>
      </c>
      <c r="N119" s="171">
        <v>0</v>
      </c>
      <c r="O119" s="147">
        <v>0</v>
      </c>
      <c r="P119" s="170">
        <v>0</v>
      </c>
      <c r="Q119" s="171">
        <v>0</v>
      </c>
      <c r="R119" s="147">
        <v>0</v>
      </c>
      <c r="S119" s="170">
        <v>-424.31822495972227</v>
      </c>
      <c r="T119" s="171">
        <v>-80.477869959999964</v>
      </c>
      <c r="U119" s="147">
        <v>343.84035499972231</v>
      </c>
      <c r="AA119" s="7">
        <f t="shared" si="30"/>
        <v>92</v>
      </c>
      <c r="AB119" s="5"/>
      <c r="AC119" s="5"/>
      <c r="AD119" s="5"/>
      <c r="AE119" s="5"/>
      <c r="AF119" s="5"/>
      <c r="AG119" s="5"/>
      <c r="AH119" s="5"/>
      <c r="AI119" s="5"/>
      <c r="AJ119" s="5"/>
      <c r="AK119" s="5"/>
      <c r="AL119" s="5"/>
      <c r="AM119" s="5"/>
      <c r="AN119" s="5"/>
      <c r="AO119" s="5"/>
      <c r="AP119" s="5"/>
    </row>
    <row r="120" spans="1:42" s="65" customFormat="1" ht="18" customHeight="1" x14ac:dyDescent="0.3">
      <c r="A120" s="63"/>
      <c r="B120" s="41"/>
      <c r="C120" s="64"/>
      <c r="D120" s="153">
        <v>234.66271787999995</v>
      </c>
      <c r="E120" s="154">
        <v>792.81187496999996</v>
      </c>
      <c r="F120" s="155">
        <v>558.14915709000002</v>
      </c>
      <c r="G120" s="153">
        <v>0</v>
      </c>
      <c r="H120" s="154">
        <v>142.39050484000001</v>
      </c>
      <c r="I120" s="155">
        <v>142.39050484000001</v>
      </c>
      <c r="J120" s="153">
        <v>0</v>
      </c>
      <c r="K120" s="154">
        <v>0</v>
      </c>
      <c r="L120" s="155">
        <v>0</v>
      </c>
      <c r="M120" s="153">
        <v>0</v>
      </c>
      <c r="N120" s="154">
        <v>0</v>
      </c>
      <c r="O120" s="155">
        <v>0</v>
      </c>
      <c r="P120" s="153">
        <v>0</v>
      </c>
      <c r="Q120" s="154">
        <v>0</v>
      </c>
      <c r="R120" s="155">
        <v>0</v>
      </c>
      <c r="S120" s="153">
        <v>234.66271784999998</v>
      </c>
      <c r="T120" s="154">
        <v>579.22611757999994</v>
      </c>
      <c r="U120" s="155">
        <v>344.56339972999996</v>
      </c>
      <c r="AA120" s="7">
        <f t="shared" si="30"/>
        <v>0</v>
      </c>
      <c r="AB120" s="5"/>
      <c r="AC120" s="5"/>
      <c r="AD120" s="5"/>
      <c r="AE120" s="5"/>
      <c r="AF120" s="5"/>
      <c r="AG120" s="5"/>
      <c r="AH120" s="5"/>
      <c r="AI120" s="5"/>
      <c r="AJ120" s="5"/>
      <c r="AK120" s="5"/>
      <c r="AL120" s="5"/>
      <c r="AM120" s="5"/>
      <c r="AN120" s="5"/>
      <c r="AO120" s="5"/>
      <c r="AP120" s="5"/>
    </row>
    <row r="121" spans="1:42" s="65" customFormat="1" ht="15" customHeight="1" x14ac:dyDescent="0.3">
      <c r="A121" s="63"/>
      <c r="B121" s="41"/>
      <c r="C121" s="64"/>
      <c r="D121" s="74"/>
      <c r="E121" s="75"/>
      <c r="F121" s="76"/>
      <c r="G121" s="74"/>
      <c r="H121" s="75"/>
      <c r="I121" s="76"/>
      <c r="J121" s="74"/>
      <c r="K121" s="75"/>
      <c r="L121" s="76"/>
      <c r="M121" s="74"/>
      <c r="N121" s="75"/>
      <c r="O121" s="76"/>
      <c r="P121" s="74"/>
      <c r="Q121" s="75"/>
      <c r="R121" s="76"/>
      <c r="S121" s="74"/>
      <c r="T121" s="75"/>
      <c r="U121" s="76"/>
      <c r="AA121" s="7">
        <f t="shared" si="30"/>
        <v>0</v>
      </c>
      <c r="AB121" s="5"/>
      <c r="AC121" s="5"/>
      <c r="AD121" s="5"/>
      <c r="AE121" s="5"/>
      <c r="AF121" s="5"/>
      <c r="AG121" s="5"/>
      <c r="AH121" s="5"/>
      <c r="AI121" s="5"/>
      <c r="AJ121" s="5"/>
      <c r="AK121" s="5"/>
      <c r="AL121" s="5"/>
      <c r="AM121" s="5"/>
      <c r="AN121" s="5"/>
      <c r="AO121" s="5"/>
      <c r="AP121" s="5"/>
    </row>
    <row r="122" spans="1:42" s="65" customFormat="1" ht="18" customHeight="1" x14ac:dyDescent="0.3">
      <c r="A122" s="63"/>
      <c r="B122" s="39" t="s">
        <v>29</v>
      </c>
      <c r="C122" s="64"/>
      <c r="D122" s="63"/>
      <c r="E122" s="66"/>
      <c r="F122" s="67"/>
      <c r="G122" s="63"/>
      <c r="H122" s="66"/>
      <c r="I122" s="67"/>
      <c r="J122" s="63"/>
      <c r="K122" s="66"/>
      <c r="L122" s="67"/>
      <c r="M122" s="63"/>
      <c r="N122" s="66"/>
      <c r="O122" s="67"/>
      <c r="P122" s="63"/>
      <c r="Q122" s="66"/>
      <c r="R122" s="67"/>
      <c r="S122" s="63"/>
      <c r="T122" s="66"/>
      <c r="U122" s="67"/>
      <c r="AA122" s="7">
        <f t="shared" si="30"/>
        <v>0</v>
      </c>
      <c r="AB122" s="5"/>
      <c r="AC122" s="5"/>
      <c r="AD122" s="5"/>
      <c r="AE122" s="5"/>
      <c r="AF122" s="5"/>
      <c r="AG122" s="5"/>
      <c r="AH122" s="5"/>
      <c r="AI122" s="5"/>
      <c r="AJ122" s="5"/>
      <c r="AK122" s="5"/>
      <c r="AL122" s="5"/>
      <c r="AM122" s="5"/>
      <c r="AN122" s="5"/>
      <c r="AO122" s="5"/>
      <c r="AP122" s="5"/>
    </row>
    <row r="123" spans="1:42" s="65" customFormat="1" ht="18" customHeight="1" x14ac:dyDescent="0.3">
      <c r="A123" s="63"/>
      <c r="B123" s="51" t="s">
        <v>30</v>
      </c>
      <c r="C123" s="64"/>
      <c r="D123" s="140">
        <v>104.41363516080742</v>
      </c>
      <c r="E123" s="141">
        <v>126.48537999999999</v>
      </c>
      <c r="F123" s="142">
        <v>22.071744839192576</v>
      </c>
      <c r="G123" s="140">
        <v>19.31801930567676</v>
      </c>
      <c r="H123" s="141">
        <v>23.401599999999998</v>
      </c>
      <c r="I123" s="142">
        <v>4.0835806943232384</v>
      </c>
      <c r="J123" s="140">
        <v>0.37334553351580418</v>
      </c>
      <c r="K123" s="141">
        <v>0.45221999999999996</v>
      </c>
      <c r="L123" s="142">
        <v>7.8874466484195771E-2</v>
      </c>
      <c r="M123" s="140">
        <v>0</v>
      </c>
      <c r="N123" s="141">
        <v>0</v>
      </c>
      <c r="O123" s="142">
        <v>0</v>
      </c>
      <c r="P123" s="140">
        <v>0</v>
      </c>
      <c r="Q123" s="141">
        <v>0</v>
      </c>
      <c r="R123" s="142">
        <v>0</v>
      </c>
      <c r="S123" s="140">
        <v>124.10499999999998</v>
      </c>
      <c r="T123" s="141">
        <v>150.33920000000001</v>
      </c>
      <c r="U123" s="142">
        <v>26.23420000000003</v>
      </c>
      <c r="AA123" s="7">
        <f t="shared" si="30"/>
        <v>95</v>
      </c>
      <c r="AB123" s="5"/>
      <c r="AC123" s="5"/>
      <c r="AD123" s="5"/>
      <c r="AE123" s="5"/>
      <c r="AF123" s="5"/>
      <c r="AG123" s="5"/>
      <c r="AH123" s="5"/>
      <c r="AI123" s="5"/>
      <c r="AJ123" s="5"/>
      <c r="AK123" s="5"/>
      <c r="AL123" s="5"/>
      <c r="AM123" s="5"/>
      <c r="AN123" s="5"/>
      <c r="AO123" s="5"/>
      <c r="AP123" s="5"/>
    </row>
    <row r="124" spans="1:42" s="65" customFormat="1" ht="18" customHeight="1" x14ac:dyDescent="0.3">
      <c r="A124" s="63"/>
      <c r="B124" s="51" t="s">
        <v>31</v>
      </c>
      <c r="C124" s="64"/>
      <c r="D124" s="148"/>
      <c r="E124" s="149"/>
      <c r="F124" s="150">
        <v>0</v>
      </c>
      <c r="G124" s="148"/>
      <c r="H124" s="149"/>
      <c r="I124" s="150">
        <v>0</v>
      </c>
      <c r="J124" s="148"/>
      <c r="K124" s="149"/>
      <c r="L124" s="150">
        <v>0</v>
      </c>
      <c r="M124" s="148"/>
      <c r="N124" s="149"/>
      <c r="O124" s="150">
        <v>0</v>
      </c>
      <c r="P124" s="148"/>
      <c r="Q124" s="149"/>
      <c r="R124" s="150">
        <v>0</v>
      </c>
      <c r="S124" s="148"/>
      <c r="T124" s="149"/>
      <c r="U124" s="150"/>
      <c r="AA124" s="7">
        <f t="shared" si="30"/>
        <v>0</v>
      </c>
      <c r="AB124" s="5"/>
      <c r="AC124" s="5"/>
      <c r="AD124" s="5"/>
      <c r="AE124" s="5"/>
      <c r="AF124" s="5"/>
      <c r="AG124" s="5"/>
      <c r="AH124" s="5"/>
      <c r="AI124" s="5"/>
      <c r="AJ124" s="5"/>
      <c r="AK124" s="5"/>
      <c r="AL124" s="5"/>
      <c r="AM124" s="5"/>
      <c r="AN124" s="5"/>
      <c r="AO124" s="5"/>
      <c r="AP124" s="5"/>
    </row>
    <row r="125" spans="1:42" s="65" customFormat="1" ht="18" hidden="1" customHeight="1" x14ac:dyDescent="0.3">
      <c r="A125" s="63"/>
      <c r="B125" s="187" t="s">
        <v>98</v>
      </c>
      <c r="C125" s="188"/>
      <c r="D125" s="151">
        <v>139.28893366080743</v>
      </c>
      <c r="E125" s="152">
        <v>158.23135665999999</v>
      </c>
      <c r="F125" s="189">
        <v>18.942422999192559</v>
      </c>
      <c r="G125" s="151">
        <v>0</v>
      </c>
      <c r="H125" s="152">
        <v>0</v>
      </c>
      <c r="I125" s="189">
        <v>0</v>
      </c>
      <c r="J125" s="151">
        <v>0</v>
      </c>
      <c r="K125" s="152">
        <v>0</v>
      </c>
      <c r="L125" s="189">
        <v>0</v>
      </c>
      <c r="M125" s="151">
        <v>0</v>
      </c>
      <c r="N125" s="152">
        <v>0</v>
      </c>
      <c r="O125" s="189">
        <v>0</v>
      </c>
      <c r="P125" s="151">
        <v>0</v>
      </c>
      <c r="Q125" s="152">
        <v>0</v>
      </c>
      <c r="R125" s="189">
        <v>0</v>
      </c>
      <c r="S125" s="151">
        <v>139.28893366080743</v>
      </c>
      <c r="T125" s="152">
        <v>158.23135665999999</v>
      </c>
      <c r="U125" s="189">
        <v>18.942422999192559</v>
      </c>
      <c r="AA125" s="7">
        <f t="shared" si="30"/>
        <v>96</v>
      </c>
      <c r="AB125" s="5"/>
      <c r="AC125" s="5"/>
      <c r="AD125" s="5"/>
      <c r="AE125" s="5"/>
      <c r="AF125" s="5"/>
      <c r="AG125" s="5"/>
      <c r="AH125" s="5"/>
      <c r="AI125" s="5"/>
      <c r="AJ125" s="5"/>
      <c r="AK125" s="5"/>
      <c r="AL125" s="5"/>
      <c r="AM125" s="5"/>
      <c r="AN125" s="5"/>
      <c r="AO125" s="5"/>
      <c r="AP125" s="5"/>
    </row>
    <row r="126" spans="1:42" s="65" customFormat="1" ht="18" hidden="1" customHeight="1" x14ac:dyDescent="0.3">
      <c r="A126" s="63"/>
      <c r="B126" s="187" t="s">
        <v>97</v>
      </c>
      <c r="C126" s="188"/>
      <c r="D126" s="151">
        <v>0</v>
      </c>
      <c r="E126" s="152">
        <v>0</v>
      </c>
      <c r="F126" s="189">
        <v>0</v>
      </c>
      <c r="G126" s="151">
        <v>0</v>
      </c>
      <c r="H126" s="152">
        <v>0</v>
      </c>
      <c r="I126" s="189">
        <v>0</v>
      </c>
      <c r="J126" s="151">
        <v>0</v>
      </c>
      <c r="K126" s="152">
        <v>0</v>
      </c>
      <c r="L126" s="189">
        <v>0</v>
      </c>
      <c r="M126" s="151">
        <v>0</v>
      </c>
      <c r="N126" s="152">
        <v>0</v>
      </c>
      <c r="O126" s="189">
        <v>0</v>
      </c>
      <c r="P126" s="151">
        <v>0</v>
      </c>
      <c r="Q126" s="152">
        <v>0</v>
      </c>
      <c r="R126" s="189">
        <v>0</v>
      </c>
      <c r="S126" s="151">
        <v>0</v>
      </c>
      <c r="T126" s="152">
        <v>0</v>
      </c>
      <c r="U126" s="189">
        <v>0</v>
      </c>
      <c r="AA126" s="7">
        <f t="shared" si="30"/>
        <v>97</v>
      </c>
      <c r="AB126" s="5"/>
      <c r="AC126" s="5"/>
      <c r="AD126" s="5"/>
      <c r="AE126" s="5"/>
      <c r="AF126" s="5"/>
      <c r="AG126" s="5"/>
      <c r="AH126" s="5"/>
      <c r="AI126" s="5"/>
      <c r="AJ126" s="5"/>
      <c r="AK126" s="5"/>
      <c r="AL126" s="5"/>
      <c r="AM126" s="5"/>
      <c r="AN126" s="5"/>
      <c r="AO126" s="5"/>
      <c r="AP126" s="5"/>
    </row>
    <row r="127" spans="1:42" s="65" customFormat="1" ht="18" hidden="1" customHeight="1" x14ac:dyDescent="0.3">
      <c r="A127" s="63"/>
      <c r="B127" s="187" t="s">
        <v>96</v>
      </c>
      <c r="C127" s="188"/>
      <c r="D127" s="151">
        <v>0</v>
      </c>
      <c r="E127" s="152">
        <v>0</v>
      </c>
      <c r="F127" s="189">
        <v>0</v>
      </c>
      <c r="G127" s="151">
        <v>0.94186381581765821</v>
      </c>
      <c r="H127" s="152">
        <v>1.5912767999999997</v>
      </c>
      <c r="I127" s="189">
        <v>0.6494129841823415</v>
      </c>
      <c r="J127" s="151">
        <v>0</v>
      </c>
      <c r="K127" s="152">
        <v>0</v>
      </c>
      <c r="L127" s="189">
        <v>0</v>
      </c>
      <c r="M127" s="151">
        <v>0</v>
      </c>
      <c r="N127" s="152">
        <v>0</v>
      </c>
      <c r="O127" s="189">
        <v>0</v>
      </c>
      <c r="P127" s="151">
        <v>0</v>
      </c>
      <c r="Q127" s="152">
        <v>0</v>
      </c>
      <c r="R127" s="189">
        <v>0</v>
      </c>
      <c r="S127" s="151">
        <v>0.94186381581765821</v>
      </c>
      <c r="T127" s="152">
        <v>1.5912767999999997</v>
      </c>
      <c r="U127" s="189">
        <v>0.6494129841823415</v>
      </c>
      <c r="AA127" s="7">
        <f t="shared" si="30"/>
        <v>98</v>
      </c>
      <c r="AB127" s="5"/>
      <c r="AC127" s="5"/>
      <c r="AD127" s="5"/>
      <c r="AE127" s="5"/>
      <c r="AF127" s="5"/>
      <c r="AG127" s="5"/>
      <c r="AH127" s="5"/>
      <c r="AI127" s="5"/>
      <c r="AJ127" s="5"/>
      <c r="AK127" s="5"/>
      <c r="AL127" s="5"/>
      <c r="AM127" s="5"/>
      <c r="AN127" s="5"/>
      <c r="AO127" s="5"/>
      <c r="AP127" s="5"/>
    </row>
    <row r="128" spans="1:42" s="65" customFormat="1" ht="18" hidden="1" customHeight="1" x14ac:dyDescent="0.3">
      <c r="A128" s="63"/>
      <c r="B128" s="187" t="s">
        <v>95</v>
      </c>
      <c r="C128" s="188"/>
      <c r="D128" s="151">
        <v>0</v>
      </c>
      <c r="E128" s="152">
        <v>0</v>
      </c>
      <c r="F128" s="189">
        <v>0</v>
      </c>
      <c r="G128" s="151">
        <v>0</v>
      </c>
      <c r="H128" s="152">
        <v>0</v>
      </c>
      <c r="I128" s="189">
        <v>0</v>
      </c>
      <c r="J128" s="151">
        <v>0.49804703351580426</v>
      </c>
      <c r="K128" s="152">
        <v>0.44064333999999999</v>
      </c>
      <c r="L128" s="189">
        <v>-5.7403693515804266E-2</v>
      </c>
      <c r="M128" s="151">
        <v>0</v>
      </c>
      <c r="N128" s="152">
        <v>0</v>
      </c>
      <c r="O128" s="189">
        <v>0</v>
      </c>
      <c r="P128" s="151">
        <v>0</v>
      </c>
      <c r="Q128" s="152">
        <v>0</v>
      </c>
      <c r="R128" s="189">
        <v>0</v>
      </c>
      <c r="S128" s="151">
        <v>0.49804703351580426</v>
      </c>
      <c r="T128" s="152">
        <v>0.44064333999999999</v>
      </c>
      <c r="U128" s="189">
        <v>-5.7403693515804266E-2</v>
      </c>
      <c r="AA128" s="7">
        <f t="shared" si="30"/>
        <v>106</v>
      </c>
      <c r="AB128" s="5"/>
      <c r="AC128" s="5"/>
      <c r="AD128" s="5"/>
      <c r="AE128" s="5"/>
      <c r="AF128" s="5"/>
      <c r="AG128" s="5"/>
      <c r="AH128" s="5"/>
      <c r="AI128" s="5"/>
      <c r="AJ128" s="5"/>
      <c r="AK128" s="5"/>
      <c r="AL128" s="5"/>
      <c r="AM128" s="5"/>
      <c r="AN128" s="5"/>
      <c r="AO128" s="5"/>
      <c r="AP128" s="5"/>
    </row>
    <row r="129" spans="1:42" s="65" customFormat="1" ht="18" customHeight="1" x14ac:dyDescent="0.3">
      <c r="A129" s="63"/>
      <c r="B129" s="41" t="s">
        <v>32</v>
      </c>
      <c r="C129" s="64"/>
      <c r="D129" s="140">
        <v>139.28893366080743</v>
      </c>
      <c r="E129" s="141">
        <v>158.23135665999999</v>
      </c>
      <c r="F129" s="142">
        <v>18.942422999192559</v>
      </c>
      <c r="G129" s="140">
        <v>0.94186381581765821</v>
      </c>
      <c r="H129" s="141">
        <v>1.5912767999999997</v>
      </c>
      <c r="I129" s="142">
        <v>0.6494129841823415</v>
      </c>
      <c r="J129" s="140">
        <v>0.49804703351580426</v>
      </c>
      <c r="K129" s="141">
        <v>0.44064333999999999</v>
      </c>
      <c r="L129" s="142">
        <v>-5.7403693515804266E-2</v>
      </c>
      <c r="M129" s="140">
        <v>0</v>
      </c>
      <c r="N129" s="141">
        <v>0</v>
      </c>
      <c r="O129" s="142">
        <v>0</v>
      </c>
      <c r="P129" s="140">
        <v>0</v>
      </c>
      <c r="Q129" s="141">
        <v>0</v>
      </c>
      <c r="R129" s="142">
        <v>0</v>
      </c>
      <c r="S129" s="140">
        <v>140.7288445101409</v>
      </c>
      <c r="T129" s="141">
        <v>160.2632768</v>
      </c>
      <c r="U129" s="142">
        <v>19.534432289859097</v>
      </c>
      <c r="AA129" s="7">
        <f t="shared" si="30"/>
        <v>0</v>
      </c>
      <c r="AB129" s="5"/>
      <c r="AC129" s="5"/>
      <c r="AD129" s="5"/>
      <c r="AE129" s="5"/>
      <c r="AF129" s="5"/>
      <c r="AG129" s="5"/>
      <c r="AH129" s="5"/>
      <c r="AI129" s="5"/>
      <c r="AJ129" s="5"/>
      <c r="AK129" s="5"/>
      <c r="AL129" s="5"/>
      <c r="AM129" s="5"/>
      <c r="AN129" s="5"/>
      <c r="AO129" s="5"/>
      <c r="AP129" s="5"/>
    </row>
    <row r="130" spans="1:42" s="65" customFormat="1" ht="18" customHeight="1" x14ac:dyDescent="0.3">
      <c r="A130" s="63"/>
      <c r="B130" s="41" t="s">
        <v>33</v>
      </c>
      <c r="C130" s="64"/>
      <c r="D130" s="140">
        <v>0</v>
      </c>
      <c r="E130" s="141">
        <v>0</v>
      </c>
      <c r="F130" s="142">
        <v>0</v>
      </c>
      <c r="G130" s="140">
        <v>7.7703764804956803</v>
      </c>
      <c r="H130" s="141">
        <v>7.5294479999999995</v>
      </c>
      <c r="I130" s="142">
        <v>-0.24092848049568083</v>
      </c>
      <c r="J130" s="140">
        <v>0</v>
      </c>
      <c r="K130" s="141">
        <v>0</v>
      </c>
      <c r="L130" s="142">
        <v>0</v>
      </c>
      <c r="M130" s="140">
        <v>0</v>
      </c>
      <c r="N130" s="141">
        <v>0</v>
      </c>
      <c r="O130" s="142">
        <v>0</v>
      </c>
      <c r="P130" s="140">
        <v>0</v>
      </c>
      <c r="Q130" s="141">
        <v>0</v>
      </c>
      <c r="R130" s="142">
        <v>0</v>
      </c>
      <c r="S130" s="140">
        <v>7.7703764804956803</v>
      </c>
      <c r="T130" s="141">
        <v>7.5294479999999995</v>
      </c>
      <c r="U130" s="142">
        <v>-0.24092848049568083</v>
      </c>
      <c r="AA130" s="7">
        <f t="shared" si="30"/>
        <v>99</v>
      </c>
      <c r="AB130" s="5"/>
      <c r="AC130" s="5"/>
      <c r="AD130" s="5"/>
      <c r="AE130" s="5"/>
      <c r="AF130" s="5"/>
      <c r="AG130" s="5"/>
      <c r="AH130" s="5"/>
      <c r="AI130" s="5"/>
      <c r="AJ130" s="5"/>
      <c r="AK130" s="5"/>
      <c r="AL130" s="5"/>
      <c r="AM130" s="5"/>
      <c r="AN130" s="5"/>
      <c r="AO130" s="5"/>
      <c r="AP130" s="5"/>
    </row>
    <row r="131" spans="1:42" s="65" customFormat="1" ht="18" customHeight="1" x14ac:dyDescent="0.3">
      <c r="A131" s="63"/>
      <c r="B131" s="41" t="s">
        <v>34</v>
      </c>
      <c r="C131" s="64"/>
      <c r="D131" s="140">
        <v>0</v>
      </c>
      <c r="E131" s="141">
        <v>0</v>
      </c>
      <c r="F131" s="142">
        <v>0</v>
      </c>
      <c r="G131" s="140">
        <v>5.042895847190378</v>
      </c>
      <c r="H131" s="141">
        <v>5.6383229999999998</v>
      </c>
      <c r="I131" s="142">
        <v>0.59542715280962177</v>
      </c>
      <c r="J131" s="140">
        <v>0</v>
      </c>
      <c r="K131" s="141">
        <v>0</v>
      </c>
      <c r="L131" s="142">
        <v>0</v>
      </c>
      <c r="M131" s="140">
        <v>0</v>
      </c>
      <c r="N131" s="141">
        <v>0</v>
      </c>
      <c r="O131" s="142">
        <v>0</v>
      </c>
      <c r="P131" s="140">
        <v>0</v>
      </c>
      <c r="Q131" s="141">
        <v>0</v>
      </c>
      <c r="R131" s="142">
        <v>0</v>
      </c>
      <c r="S131" s="140">
        <v>5.042895847190378</v>
      </c>
      <c r="T131" s="141">
        <v>5.6383229999999998</v>
      </c>
      <c r="U131" s="142">
        <v>0.59542715280962177</v>
      </c>
      <c r="AA131" s="7">
        <f t="shared" si="30"/>
        <v>100</v>
      </c>
      <c r="AB131" s="5"/>
      <c r="AC131" s="5"/>
      <c r="AD131" s="5"/>
      <c r="AE131" s="5"/>
      <c r="AF131" s="5"/>
      <c r="AG131" s="5"/>
      <c r="AH131" s="5"/>
      <c r="AI131" s="5"/>
      <c r="AJ131" s="5"/>
      <c r="AK131" s="5"/>
      <c r="AL131" s="5"/>
      <c r="AM131" s="5"/>
      <c r="AN131" s="5"/>
      <c r="AO131" s="5"/>
      <c r="AP131" s="5"/>
    </row>
    <row r="132" spans="1:42" s="65" customFormat="1" ht="18" customHeight="1" x14ac:dyDescent="0.3">
      <c r="A132" s="63"/>
      <c r="B132" s="41" t="s">
        <v>35</v>
      </c>
      <c r="C132" s="64"/>
      <c r="D132" s="140">
        <v>0</v>
      </c>
      <c r="E132" s="141">
        <v>0</v>
      </c>
      <c r="F132" s="142">
        <v>0</v>
      </c>
      <c r="G132" s="140">
        <v>4.9251628702131711</v>
      </c>
      <c r="H132" s="141">
        <v>7.3422519999999993</v>
      </c>
      <c r="I132" s="142">
        <v>2.4170891297868282</v>
      </c>
      <c r="J132" s="140">
        <v>0</v>
      </c>
      <c r="K132" s="141">
        <v>0</v>
      </c>
      <c r="L132" s="142">
        <v>0</v>
      </c>
      <c r="M132" s="140">
        <v>0</v>
      </c>
      <c r="N132" s="141">
        <v>0</v>
      </c>
      <c r="O132" s="142">
        <v>0</v>
      </c>
      <c r="P132" s="140">
        <v>0</v>
      </c>
      <c r="Q132" s="141">
        <v>0</v>
      </c>
      <c r="R132" s="142">
        <v>0</v>
      </c>
      <c r="S132" s="140">
        <v>4.9251628702131711</v>
      </c>
      <c r="T132" s="141">
        <v>7.3422519999999993</v>
      </c>
      <c r="U132" s="142">
        <v>2.4170891297868282</v>
      </c>
      <c r="AA132" s="7">
        <f t="shared" si="30"/>
        <v>101</v>
      </c>
      <c r="AB132" s="5"/>
      <c r="AC132" s="5"/>
      <c r="AD132" s="5"/>
      <c r="AE132" s="5"/>
      <c r="AF132" s="5"/>
      <c r="AG132" s="5"/>
      <c r="AH132" s="5"/>
      <c r="AI132" s="5"/>
      <c r="AJ132" s="5"/>
      <c r="AK132" s="5"/>
      <c r="AL132" s="5"/>
      <c r="AM132" s="5"/>
      <c r="AN132" s="5"/>
      <c r="AO132" s="5"/>
      <c r="AP132" s="5"/>
    </row>
    <row r="133" spans="1:42" s="65" customFormat="1" ht="18" customHeight="1" x14ac:dyDescent="0.3">
      <c r="A133" s="63"/>
      <c r="B133" s="41" t="s">
        <v>36</v>
      </c>
      <c r="C133" s="64"/>
      <c r="D133" s="140">
        <v>0</v>
      </c>
      <c r="E133" s="141">
        <v>0</v>
      </c>
      <c r="F133" s="142">
        <v>0</v>
      </c>
      <c r="G133" s="140">
        <v>0.19131608758796181</v>
      </c>
      <c r="H133" s="141">
        <v>0.36126219999999998</v>
      </c>
      <c r="I133" s="142">
        <v>0.16994611241203816</v>
      </c>
      <c r="J133" s="140">
        <v>0</v>
      </c>
      <c r="K133" s="141">
        <v>0</v>
      </c>
      <c r="L133" s="142">
        <v>0</v>
      </c>
      <c r="M133" s="140">
        <v>0</v>
      </c>
      <c r="N133" s="141">
        <v>0</v>
      </c>
      <c r="O133" s="142">
        <v>0</v>
      </c>
      <c r="P133" s="140">
        <v>0</v>
      </c>
      <c r="Q133" s="141">
        <v>0</v>
      </c>
      <c r="R133" s="142">
        <v>0</v>
      </c>
      <c r="S133" s="140">
        <v>0.19131608758796181</v>
      </c>
      <c r="T133" s="141">
        <v>0.36126219999999998</v>
      </c>
      <c r="U133" s="142">
        <v>0.16994611241203816</v>
      </c>
      <c r="AA133" s="7">
        <f t="shared" si="30"/>
        <v>102</v>
      </c>
      <c r="AB133" s="14"/>
      <c r="AC133" s="14"/>
      <c r="AD133" s="14"/>
      <c r="AE133" s="14"/>
      <c r="AF133" s="14"/>
      <c r="AG133" s="14"/>
      <c r="AH133" s="14"/>
      <c r="AI133" s="14"/>
      <c r="AJ133" s="14"/>
      <c r="AK133" s="14"/>
      <c r="AL133" s="14"/>
      <c r="AM133" s="14"/>
      <c r="AN133" s="14"/>
      <c r="AO133" s="14"/>
      <c r="AP133" s="14"/>
    </row>
    <row r="134" spans="1:42" s="65" customFormat="1" ht="18" customHeight="1" x14ac:dyDescent="0.3">
      <c r="A134" s="63"/>
      <c r="B134" s="41" t="s">
        <v>37</v>
      </c>
      <c r="C134" s="64"/>
      <c r="D134" s="140">
        <v>0</v>
      </c>
      <c r="E134" s="141">
        <v>0</v>
      </c>
      <c r="F134" s="142">
        <v>0</v>
      </c>
      <c r="G134" s="140">
        <v>0.31886014597993639</v>
      </c>
      <c r="H134" s="141">
        <v>0.32323459999999998</v>
      </c>
      <c r="I134" s="142">
        <v>4.3744540200635895E-3</v>
      </c>
      <c r="J134" s="140">
        <v>0</v>
      </c>
      <c r="K134" s="141">
        <v>0</v>
      </c>
      <c r="L134" s="142">
        <v>0</v>
      </c>
      <c r="M134" s="140">
        <v>0</v>
      </c>
      <c r="N134" s="141">
        <v>0</v>
      </c>
      <c r="O134" s="142">
        <v>0</v>
      </c>
      <c r="P134" s="140">
        <v>0</v>
      </c>
      <c r="Q134" s="141">
        <v>0</v>
      </c>
      <c r="R134" s="142">
        <v>0</v>
      </c>
      <c r="S134" s="140">
        <v>0.31886014597993639</v>
      </c>
      <c r="T134" s="141">
        <v>0.32323459999999998</v>
      </c>
      <c r="U134" s="142">
        <v>4.3744540200635895E-3</v>
      </c>
      <c r="AA134" s="7">
        <f t="shared" si="30"/>
        <v>103</v>
      </c>
      <c r="AB134" s="14"/>
      <c r="AC134" s="14"/>
      <c r="AD134" s="14"/>
      <c r="AE134" s="14"/>
      <c r="AF134" s="14"/>
      <c r="AG134" s="14"/>
      <c r="AH134" s="14"/>
      <c r="AI134" s="14"/>
      <c r="AJ134" s="14"/>
      <c r="AK134" s="14"/>
      <c r="AL134" s="14"/>
      <c r="AM134" s="14"/>
      <c r="AN134" s="14"/>
      <c r="AO134" s="14"/>
      <c r="AP134" s="14"/>
    </row>
    <row r="135" spans="1:42" s="65" customFormat="1" ht="18" customHeight="1" x14ac:dyDescent="0.3">
      <c r="A135" s="63"/>
      <c r="B135" s="41" t="s">
        <v>38</v>
      </c>
      <c r="C135" s="64"/>
      <c r="D135" s="140">
        <v>0</v>
      </c>
      <c r="E135" s="141">
        <v>0</v>
      </c>
      <c r="F135" s="142">
        <v>0</v>
      </c>
      <c r="G135" s="140">
        <v>9.811081414767274E-2</v>
      </c>
      <c r="H135" s="141">
        <v>0.102382</v>
      </c>
      <c r="I135" s="142">
        <v>4.2711858523272611E-3</v>
      </c>
      <c r="J135" s="140">
        <v>0</v>
      </c>
      <c r="K135" s="141">
        <v>0</v>
      </c>
      <c r="L135" s="142">
        <v>0</v>
      </c>
      <c r="M135" s="140">
        <v>0</v>
      </c>
      <c r="N135" s="141">
        <v>0</v>
      </c>
      <c r="O135" s="142">
        <v>0</v>
      </c>
      <c r="P135" s="140">
        <v>0</v>
      </c>
      <c r="Q135" s="141">
        <v>0</v>
      </c>
      <c r="R135" s="142">
        <v>0</v>
      </c>
      <c r="S135" s="140">
        <v>9.811081414767274E-2</v>
      </c>
      <c r="T135" s="141">
        <v>0.102382</v>
      </c>
      <c r="U135" s="142">
        <v>4.2711858523272611E-3</v>
      </c>
      <c r="AA135" s="7">
        <f t="shared" si="30"/>
        <v>104</v>
      </c>
      <c r="AB135" s="14"/>
      <c r="AC135" s="14"/>
      <c r="AD135" s="14"/>
      <c r="AE135" s="14"/>
      <c r="AF135" s="14"/>
      <c r="AG135" s="14"/>
      <c r="AH135" s="14"/>
      <c r="AI135" s="14"/>
      <c r="AJ135" s="14"/>
      <c r="AK135" s="14"/>
      <c r="AL135" s="14"/>
      <c r="AM135" s="14"/>
      <c r="AN135" s="14"/>
      <c r="AO135" s="14"/>
      <c r="AP135" s="14"/>
    </row>
    <row r="136" spans="1:42" s="65" customFormat="1" ht="18" customHeight="1" x14ac:dyDescent="0.3">
      <c r="A136" s="63"/>
      <c r="B136" s="41" t="s">
        <v>39</v>
      </c>
      <c r="C136" s="64"/>
      <c r="D136" s="140">
        <v>0</v>
      </c>
      <c r="E136" s="141">
        <v>0</v>
      </c>
      <c r="F136" s="142">
        <v>0</v>
      </c>
      <c r="G136" s="140">
        <v>2.9433244244301823E-2</v>
      </c>
      <c r="H136" s="141">
        <v>1.9013799999999997E-2</v>
      </c>
      <c r="I136" s="142">
        <v>-1.0419444244301825E-2</v>
      </c>
      <c r="J136" s="140">
        <v>0</v>
      </c>
      <c r="K136" s="141">
        <v>0</v>
      </c>
      <c r="L136" s="142">
        <v>0</v>
      </c>
      <c r="M136" s="140">
        <v>0</v>
      </c>
      <c r="N136" s="141">
        <v>0</v>
      </c>
      <c r="O136" s="142">
        <v>0</v>
      </c>
      <c r="P136" s="140">
        <v>0</v>
      </c>
      <c r="Q136" s="141">
        <v>0</v>
      </c>
      <c r="R136" s="142">
        <v>0</v>
      </c>
      <c r="S136" s="140">
        <v>2.9433244244301823E-2</v>
      </c>
      <c r="T136" s="141">
        <v>1.9013799999999997E-2</v>
      </c>
      <c r="U136" s="142">
        <v>-1.0419444244301825E-2</v>
      </c>
      <c r="AA136" s="7">
        <f t="shared" si="30"/>
        <v>105</v>
      </c>
      <c r="AB136" s="5"/>
      <c r="AC136" s="5"/>
      <c r="AD136" s="5"/>
      <c r="AE136" s="5"/>
      <c r="AF136" s="5"/>
      <c r="AG136" s="5"/>
      <c r="AH136" s="5"/>
      <c r="AI136" s="5"/>
      <c r="AJ136" s="5"/>
      <c r="AK136" s="5"/>
      <c r="AL136" s="5"/>
      <c r="AM136" s="5"/>
      <c r="AN136" s="5"/>
      <c r="AO136" s="5"/>
      <c r="AP136" s="5"/>
    </row>
    <row r="137" spans="1:42" s="65" customFormat="1" ht="18" customHeight="1" x14ac:dyDescent="0.3">
      <c r="A137" s="63"/>
      <c r="B137" s="51" t="s">
        <v>40</v>
      </c>
      <c r="C137" s="64"/>
      <c r="D137" s="140">
        <v>0</v>
      </c>
      <c r="E137" s="141">
        <v>0</v>
      </c>
      <c r="F137" s="142">
        <v>0</v>
      </c>
      <c r="G137" s="140">
        <v>175.22618073571115</v>
      </c>
      <c r="H137" s="141">
        <v>174.78759999999997</v>
      </c>
      <c r="I137" s="142">
        <v>-0.43858073571118439</v>
      </c>
      <c r="J137" s="140">
        <v>0</v>
      </c>
      <c r="K137" s="141">
        <v>0</v>
      </c>
      <c r="L137" s="142">
        <v>0</v>
      </c>
      <c r="M137" s="140">
        <v>0</v>
      </c>
      <c r="N137" s="141">
        <v>0</v>
      </c>
      <c r="O137" s="142">
        <v>0</v>
      </c>
      <c r="P137" s="140">
        <v>0</v>
      </c>
      <c r="Q137" s="141">
        <v>0</v>
      </c>
      <c r="R137" s="142">
        <v>0</v>
      </c>
      <c r="S137" s="140">
        <v>175.22618073571115</v>
      </c>
      <c r="T137" s="141">
        <v>174.78759999999997</v>
      </c>
      <c r="U137" s="142">
        <v>-0.43858073571118439</v>
      </c>
      <c r="AA137" s="7">
        <f t="shared" si="30"/>
        <v>108</v>
      </c>
      <c r="AB137" s="5"/>
      <c r="AC137" s="5"/>
      <c r="AD137" s="5"/>
      <c r="AE137" s="5"/>
      <c r="AF137" s="5"/>
      <c r="AG137" s="5"/>
      <c r="AH137" s="5"/>
      <c r="AI137" s="5"/>
      <c r="AJ137" s="5"/>
      <c r="AK137" s="5"/>
      <c r="AL137" s="5"/>
      <c r="AM137" s="5"/>
      <c r="AN137" s="5"/>
      <c r="AO137" s="5"/>
      <c r="AP137" s="5"/>
    </row>
    <row r="138" spans="1:42" s="65" customFormat="1" ht="18" customHeight="1" x14ac:dyDescent="0.3">
      <c r="A138" s="63"/>
      <c r="B138" s="70"/>
      <c r="C138" s="64"/>
      <c r="D138" s="153">
        <v>243.70256882161485</v>
      </c>
      <c r="E138" s="154">
        <v>284.71673665999998</v>
      </c>
      <c r="F138" s="155">
        <v>41.014167838385134</v>
      </c>
      <c r="G138" s="153">
        <v>213.86221934706467</v>
      </c>
      <c r="H138" s="154">
        <v>221.09639239999996</v>
      </c>
      <c r="I138" s="155">
        <v>7.2341730529352901</v>
      </c>
      <c r="J138" s="153">
        <v>0.8713925670316085</v>
      </c>
      <c r="K138" s="154">
        <v>0.89286333999999989</v>
      </c>
      <c r="L138" s="155">
        <v>2.1470772968391394E-2</v>
      </c>
      <c r="M138" s="153">
        <v>0</v>
      </c>
      <c r="N138" s="154">
        <v>0</v>
      </c>
      <c r="O138" s="155">
        <v>0</v>
      </c>
      <c r="P138" s="153">
        <v>0</v>
      </c>
      <c r="Q138" s="154">
        <v>0</v>
      </c>
      <c r="R138" s="155">
        <v>0</v>
      </c>
      <c r="S138" s="153">
        <v>458.4361807357111</v>
      </c>
      <c r="T138" s="154">
        <v>506.7059923999999</v>
      </c>
      <c r="U138" s="155">
        <v>48.269811664288795</v>
      </c>
      <c r="AA138" s="7">
        <f t="shared" si="30"/>
        <v>0</v>
      </c>
      <c r="AB138" s="5"/>
      <c r="AC138" s="5"/>
      <c r="AD138" s="5"/>
      <c r="AE138" s="5"/>
      <c r="AF138" s="5"/>
      <c r="AG138" s="5"/>
      <c r="AH138" s="5"/>
      <c r="AI138" s="5"/>
      <c r="AJ138" s="5"/>
      <c r="AK138" s="5"/>
      <c r="AL138" s="5"/>
      <c r="AM138" s="5"/>
      <c r="AN138" s="5"/>
      <c r="AO138" s="5"/>
      <c r="AP138" s="5"/>
    </row>
    <row r="139" spans="1:42" s="65" customFormat="1" ht="15" customHeight="1" x14ac:dyDescent="0.3">
      <c r="A139" s="63"/>
      <c r="B139" s="70"/>
      <c r="C139" s="64"/>
      <c r="D139" s="156"/>
      <c r="E139" s="157"/>
      <c r="F139" s="158"/>
      <c r="G139" s="156"/>
      <c r="H139" s="157"/>
      <c r="I139" s="158"/>
      <c r="J139" s="156"/>
      <c r="K139" s="157"/>
      <c r="L139" s="158"/>
      <c r="M139" s="156"/>
      <c r="N139" s="157"/>
      <c r="O139" s="158"/>
      <c r="P139" s="156"/>
      <c r="Q139" s="157"/>
      <c r="R139" s="158"/>
      <c r="S139" s="156"/>
      <c r="T139" s="157"/>
      <c r="U139" s="158"/>
      <c r="AA139" s="7">
        <f t="shared" si="30"/>
        <v>0</v>
      </c>
      <c r="AB139" s="5"/>
      <c r="AC139" s="5"/>
      <c r="AD139" s="5"/>
      <c r="AE139" s="5"/>
      <c r="AF139" s="5"/>
      <c r="AG139" s="5"/>
      <c r="AH139" s="5"/>
      <c r="AI139" s="5"/>
      <c r="AJ139" s="5"/>
      <c r="AK139" s="5"/>
      <c r="AL139" s="5"/>
      <c r="AM139" s="5"/>
      <c r="AN139" s="5"/>
      <c r="AO139" s="5"/>
      <c r="AP139" s="5"/>
    </row>
    <row r="140" spans="1:42" s="65" customFormat="1" ht="18" customHeight="1" x14ac:dyDescent="0.3">
      <c r="A140" s="63"/>
      <c r="B140" s="39" t="s">
        <v>78</v>
      </c>
      <c r="C140" s="64"/>
      <c r="D140" s="153">
        <v>-257.17450457444659</v>
      </c>
      <c r="E140" s="154">
        <v>-5.4772848499999993</v>
      </c>
      <c r="F140" s="155">
        <v>251.6972197244466</v>
      </c>
      <c r="G140" s="153">
        <v>27.444333203808611</v>
      </c>
      <c r="H140" s="154">
        <v>-6.7041044999999997</v>
      </c>
      <c r="I140" s="155">
        <v>-34.148437703808611</v>
      </c>
      <c r="J140" s="153">
        <v>0</v>
      </c>
      <c r="K140" s="154">
        <v>0</v>
      </c>
      <c r="L140" s="155">
        <v>0</v>
      </c>
      <c r="M140" s="153">
        <v>0</v>
      </c>
      <c r="N140" s="154">
        <v>0</v>
      </c>
      <c r="O140" s="155">
        <v>0</v>
      </c>
      <c r="P140" s="153">
        <v>0</v>
      </c>
      <c r="Q140" s="154">
        <v>0</v>
      </c>
      <c r="R140" s="155">
        <v>0</v>
      </c>
      <c r="S140" s="153">
        <v>-229.73017137063798</v>
      </c>
      <c r="T140" s="154">
        <v>-12.18138935</v>
      </c>
      <c r="U140" s="155">
        <v>217.54878202063799</v>
      </c>
      <c r="AA140" s="7">
        <f t="shared" si="30"/>
        <v>125</v>
      </c>
      <c r="AB140" s="5"/>
      <c r="AC140" s="5"/>
      <c r="AD140" s="5"/>
      <c r="AE140" s="5"/>
      <c r="AF140" s="5"/>
      <c r="AG140" s="5"/>
      <c r="AH140" s="5"/>
      <c r="AI140" s="5"/>
      <c r="AJ140" s="5"/>
      <c r="AK140" s="5"/>
      <c r="AL140" s="5"/>
      <c r="AM140" s="5"/>
      <c r="AN140" s="5"/>
      <c r="AO140" s="5"/>
      <c r="AP140" s="5"/>
    </row>
    <row r="141" spans="1:42" s="65" customFormat="1" ht="15" customHeight="1" x14ac:dyDescent="0.3">
      <c r="A141" s="63"/>
      <c r="B141" s="70"/>
      <c r="C141" s="64"/>
      <c r="D141" s="156"/>
      <c r="E141" s="157"/>
      <c r="F141" s="158"/>
      <c r="G141" s="156"/>
      <c r="H141" s="157"/>
      <c r="I141" s="158"/>
      <c r="J141" s="156"/>
      <c r="K141" s="157"/>
      <c r="L141" s="158"/>
      <c r="M141" s="156"/>
      <c r="N141" s="157"/>
      <c r="O141" s="158"/>
      <c r="P141" s="156"/>
      <c r="Q141" s="157"/>
      <c r="R141" s="158"/>
      <c r="S141" s="156"/>
      <c r="T141" s="157"/>
      <c r="U141" s="158"/>
      <c r="AA141" s="7">
        <f t="shared" si="30"/>
        <v>0</v>
      </c>
      <c r="AB141" s="5"/>
      <c r="AC141" s="5"/>
      <c r="AD141" s="5"/>
      <c r="AE141" s="5"/>
      <c r="AF141" s="5"/>
      <c r="AG141" s="5"/>
      <c r="AH141" s="5"/>
      <c r="AI141" s="5"/>
      <c r="AJ141" s="5"/>
      <c r="AK141" s="5"/>
      <c r="AL141" s="5"/>
      <c r="AM141" s="5"/>
      <c r="AN141" s="5"/>
      <c r="AO141" s="5"/>
      <c r="AP141" s="5"/>
    </row>
    <row r="142" spans="1:42" s="65" customFormat="1" ht="18" customHeight="1" x14ac:dyDescent="0.3">
      <c r="A142" s="63"/>
      <c r="B142" s="88" t="s">
        <v>41</v>
      </c>
      <c r="C142" s="64"/>
      <c r="D142" s="162">
        <v>2889.5310605731506</v>
      </c>
      <c r="E142" s="163">
        <v>3883.62594515</v>
      </c>
      <c r="F142" s="164">
        <v>994.09488457684938</v>
      </c>
      <c r="G142" s="162">
        <v>1050.9874304459099</v>
      </c>
      <c r="H142" s="163">
        <v>1559.9546001799999</v>
      </c>
      <c r="I142" s="164">
        <v>508.96716973409002</v>
      </c>
      <c r="J142" s="162">
        <v>4.2784624111296194</v>
      </c>
      <c r="K142" s="163">
        <v>4.6946922699999991</v>
      </c>
      <c r="L142" s="164">
        <v>0.41622985887037967</v>
      </c>
      <c r="M142" s="162">
        <v>0</v>
      </c>
      <c r="N142" s="163">
        <v>0</v>
      </c>
      <c r="O142" s="164">
        <v>0</v>
      </c>
      <c r="P142" s="162">
        <v>1071.3248837082676</v>
      </c>
      <c r="Q142" s="163">
        <v>944.82899739999993</v>
      </c>
      <c r="R142" s="164">
        <v>-126.4958863082677</v>
      </c>
      <c r="S142" s="162">
        <v>5016.1218371084578</v>
      </c>
      <c r="T142" s="163">
        <v>6037.1279727700003</v>
      </c>
      <c r="U142" s="164">
        <v>1021.0061356615424</v>
      </c>
      <c r="AA142" s="7">
        <f t="shared" si="30"/>
        <v>0</v>
      </c>
      <c r="AB142" s="5"/>
      <c r="AC142" s="5"/>
      <c r="AD142" s="5"/>
      <c r="AE142" s="5"/>
      <c r="AF142" s="5"/>
      <c r="AG142" s="5"/>
      <c r="AH142" s="5"/>
      <c r="AI142" s="5"/>
      <c r="AJ142" s="5"/>
      <c r="AK142" s="5"/>
      <c r="AL142" s="5"/>
      <c r="AM142" s="5"/>
      <c r="AN142" s="5"/>
      <c r="AO142" s="5"/>
      <c r="AP142" s="5"/>
    </row>
    <row r="143" spans="1:42" s="65" customFormat="1" ht="15" customHeight="1" x14ac:dyDescent="0.3">
      <c r="A143" s="63"/>
      <c r="B143" s="70"/>
      <c r="C143" s="64"/>
      <c r="D143" s="63"/>
      <c r="E143" s="66"/>
      <c r="F143" s="67"/>
      <c r="G143" s="63"/>
      <c r="H143" s="66"/>
      <c r="I143" s="67"/>
      <c r="J143" s="63"/>
      <c r="K143" s="66"/>
      <c r="L143" s="67"/>
      <c r="M143" s="63"/>
      <c r="N143" s="66"/>
      <c r="O143" s="67"/>
      <c r="P143" s="63"/>
      <c r="Q143" s="66"/>
      <c r="R143" s="67"/>
      <c r="S143" s="63"/>
      <c r="T143" s="66"/>
      <c r="U143" s="67"/>
      <c r="AA143" s="7">
        <f t="shared" si="30"/>
        <v>0</v>
      </c>
      <c r="AB143" s="5"/>
      <c r="AC143" s="5"/>
      <c r="AD143" s="5"/>
      <c r="AE143" s="5"/>
      <c r="AF143" s="5"/>
      <c r="AG143" s="5"/>
      <c r="AH143" s="5"/>
      <c r="AI143" s="5"/>
      <c r="AJ143" s="5"/>
      <c r="AK143" s="5"/>
      <c r="AL143" s="5"/>
      <c r="AM143" s="5"/>
      <c r="AN143" s="5"/>
      <c r="AO143" s="5"/>
      <c r="AP143" s="5"/>
    </row>
    <row r="144" spans="1:42" s="65" customFormat="1" ht="18" customHeight="1" x14ac:dyDescent="0.3">
      <c r="A144" s="63"/>
      <c r="B144" s="39" t="s">
        <v>42</v>
      </c>
      <c r="C144" s="64"/>
      <c r="D144" s="63"/>
      <c r="E144" s="66"/>
      <c r="F144" s="67"/>
      <c r="G144" s="63"/>
      <c r="H144" s="66"/>
      <c r="I144" s="67"/>
      <c r="J144" s="63"/>
      <c r="K144" s="66"/>
      <c r="L144" s="67"/>
      <c r="M144" s="63"/>
      <c r="N144" s="66"/>
      <c r="O144" s="67"/>
      <c r="P144" s="63"/>
      <c r="Q144" s="66"/>
      <c r="R144" s="67"/>
      <c r="S144" s="63"/>
      <c r="T144" s="66"/>
      <c r="U144" s="67"/>
      <c r="AA144" s="7">
        <f t="shared" si="30"/>
        <v>0</v>
      </c>
      <c r="AB144" s="5"/>
      <c r="AC144" s="5"/>
      <c r="AD144" s="5"/>
      <c r="AE144" s="5"/>
      <c r="AF144" s="5"/>
      <c r="AG144" s="5"/>
      <c r="AH144" s="5"/>
      <c r="AI144" s="5"/>
      <c r="AJ144" s="5"/>
      <c r="AK144" s="5"/>
      <c r="AL144" s="5"/>
      <c r="AM144" s="5"/>
      <c r="AN144" s="5"/>
      <c r="AO144" s="5"/>
      <c r="AP144" s="5"/>
    </row>
    <row r="145" spans="1:42" s="65" customFormat="1" ht="18" customHeight="1" x14ac:dyDescent="0.3">
      <c r="A145" s="63"/>
      <c r="B145" s="89" t="s">
        <v>43</v>
      </c>
      <c r="C145" s="64"/>
      <c r="D145" s="143">
        <v>0</v>
      </c>
      <c r="E145" s="144">
        <v>0</v>
      </c>
      <c r="F145" s="142">
        <v>0</v>
      </c>
      <c r="G145" s="143">
        <v>0</v>
      </c>
      <c r="H145" s="144">
        <v>0</v>
      </c>
      <c r="I145" s="142">
        <v>0</v>
      </c>
      <c r="J145" s="143">
        <v>0</v>
      </c>
      <c r="K145" s="144">
        <v>0</v>
      </c>
      <c r="L145" s="142">
        <v>0</v>
      </c>
      <c r="M145" s="143">
        <v>361.94511785999998</v>
      </c>
      <c r="N145" s="144">
        <v>352.00956024999999</v>
      </c>
      <c r="O145" s="142">
        <v>-9.9355576099999894</v>
      </c>
      <c r="P145" s="143">
        <v>0</v>
      </c>
      <c r="Q145" s="144">
        <v>0</v>
      </c>
      <c r="R145" s="142">
        <v>0</v>
      </c>
      <c r="S145" s="143">
        <v>361.94511785999998</v>
      </c>
      <c r="T145" s="144">
        <v>352.00956024999999</v>
      </c>
      <c r="U145" s="142">
        <v>-9.9355576099999894</v>
      </c>
      <c r="AA145" s="7">
        <f t="shared" si="30"/>
        <v>129</v>
      </c>
      <c r="AB145" s="5"/>
      <c r="AC145" s="5"/>
      <c r="AD145" s="5"/>
      <c r="AE145" s="5"/>
      <c r="AF145" s="5"/>
      <c r="AG145" s="5"/>
      <c r="AH145" s="5"/>
      <c r="AI145" s="5"/>
      <c r="AJ145" s="5"/>
      <c r="AK145" s="5"/>
      <c r="AL145" s="5"/>
      <c r="AM145" s="5"/>
      <c r="AN145" s="5"/>
      <c r="AO145" s="5"/>
      <c r="AP145" s="5"/>
    </row>
    <row r="146" spans="1:42" s="65" customFormat="1" ht="18" customHeight="1" x14ac:dyDescent="0.3">
      <c r="A146" s="63"/>
      <c r="B146" s="89" t="s">
        <v>44</v>
      </c>
      <c r="C146" s="64"/>
      <c r="D146" s="143">
        <v>0</v>
      </c>
      <c r="E146" s="144">
        <v>0</v>
      </c>
      <c r="F146" s="142">
        <v>0</v>
      </c>
      <c r="G146" s="143">
        <v>0</v>
      </c>
      <c r="H146" s="144">
        <v>0</v>
      </c>
      <c r="I146" s="142">
        <v>0</v>
      </c>
      <c r="J146" s="143">
        <v>39.519999999999996</v>
      </c>
      <c r="K146" s="144">
        <v>39.519999999999996</v>
      </c>
      <c r="L146" s="142">
        <v>0</v>
      </c>
      <c r="M146" s="143">
        <v>0</v>
      </c>
      <c r="N146" s="144">
        <v>0</v>
      </c>
      <c r="O146" s="142">
        <v>0</v>
      </c>
      <c r="P146" s="143">
        <v>0</v>
      </c>
      <c r="Q146" s="144">
        <v>0</v>
      </c>
      <c r="R146" s="142">
        <v>0</v>
      </c>
      <c r="S146" s="143">
        <v>39.519999999999996</v>
      </c>
      <c r="T146" s="144">
        <v>39.519999999999996</v>
      </c>
      <c r="U146" s="142">
        <v>0</v>
      </c>
      <c r="AA146" s="7">
        <f t="shared" si="30"/>
        <v>130</v>
      </c>
      <c r="AB146" s="5"/>
      <c r="AC146" s="5"/>
      <c r="AD146" s="5"/>
      <c r="AE146" s="5"/>
      <c r="AF146" s="5"/>
      <c r="AG146" s="5"/>
      <c r="AH146" s="5"/>
      <c r="AI146" s="5"/>
      <c r="AJ146" s="5"/>
      <c r="AK146" s="5"/>
      <c r="AL146" s="5"/>
      <c r="AM146" s="5"/>
      <c r="AN146" s="5"/>
      <c r="AO146" s="5"/>
      <c r="AP146" s="5"/>
    </row>
    <row r="147" spans="1:42" s="65" customFormat="1" ht="18" customHeight="1" x14ac:dyDescent="0.3">
      <c r="A147" s="63"/>
      <c r="B147" s="89" t="s">
        <v>45</v>
      </c>
      <c r="C147" s="64"/>
      <c r="D147" s="143">
        <v>0</v>
      </c>
      <c r="E147" s="144">
        <v>0</v>
      </c>
      <c r="F147" s="142">
        <v>0</v>
      </c>
      <c r="G147" s="143">
        <v>290.98770497042608</v>
      </c>
      <c r="H147" s="144">
        <v>299.49200019999995</v>
      </c>
      <c r="I147" s="142">
        <v>8.5042952295738701</v>
      </c>
      <c r="J147" s="143">
        <v>0</v>
      </c>
      <c r="K147" s="144">
        <v>0</v>
      </c>
      <c r="L147" s="142">
        <v>0</v>
      </c>
      <c r="M147" s="143">
        <v>0</v>
      </c>
      <c r="N147" s="144">
        <v>0</v>
      </c>
      <c r="O147" s="142">
        <v>0</v>
      </c>
      <c r="P147" s="143">
        <v>0</v>
      </c>
      <c r="Q147" s="144">
        <v>0</v>
      </c>
      <c r="R147" s="142">
        <v>0</v>
      </c>
      <c r="S147" s="143">
        <v>290.98770497042608</v>
      </c>
      <c r="T147" s="144">
        <v>299.49200019999995</v>
      </c>
      <c r="U147" s="142">
        <v>8.5042952295738701</v>
      </c>
      <c r="AA147" s="7">
        <f t="shared" si="30"/>
        <v>131</v>
      </c>
      <c r="AB147" s="5"/>
      <c r="AC147" s="5"/>
      <c r="AD147" s="5"/>
      <c r="AE147" s="5"/>
      <c r="AF147" s="5"/>
      <c r="AG147" s="5"/>
      <c r="AH147" s="5"/>
      <c r="AI147" s="5"/>
      <c r="AJ147" s="5"/>
      <c r="AK147" s="5"/>
      <c r="AL147" s="5"/>
      <c r="AM147" s="5"/>
      <c r="AN147" s="5"/>
      <c r="AO147" s="5"/>
      <c r="AP147" s="5"/>
    </row>
    <row r="148" spans="1:42" s="65" customFormat="1" ht="18" customHeight="1" x14ac:dyDescent="0.3">
      <c r="A148" s="63"/>
      <c r="B148" s="70"/>
      <c r="C148" s="64"/>
      <c r="D148" s="153">
        <v>0</v>
      </c>
      <c r="E148" s="154">
        <v>0</v>
      </c>
      <c r="F148" s="155">
        <v>0</v>
      </c>
      <c r="G148" s="153">
        <v>290.98770497042608</v>
      </c>
      <c r="H148" s="154">
        <v>299.49200019999995</v>
      </c>
      <c r="I148" s="155">
        <v>8.5042952295738701</v>
      </c>
      <c r="J148" s="153">
        <v>39.519999999999996</v>
      </c>
      <c r="K148" s="154">
        <v>39.519999999999996</v>
      </c>
      <c r="L148" s="155">
        <v>0</v>
      </c>
      <c r="M148" s="153">
        <v>361.94511785999998</v>
      </c>
      <c r="N148" s="154">
        <v>352.00956024999999</v>
      </c>
      <c r="O148" s="155">
        <v>-9.9355576099999894</v>
      </c>
      <c r="P148" s="153">
        <v>0</v>
      </c>
      <c r="Q148" s="154">
        <v>0</v>
      </c>
      <c r="R148" s="155">
        <v>0</v>
      </c>
      <c r="S148" s="153">
        <v>692.45282283042604</v>
      </c>
      <c r="T148" s="154">
        <v>691.02156044999992</v>
      </c>
      <c r="U148" s="155">
        <v>-1.4312623804261193</v>
      </c>
      <c r="V148" s="65">
        <v>2764.0862417999997</v>
      </c>
      <c r="AA148" s="7">
        <f t="shared" si="30"/>
        <v>0</v>
      </c>
      <c r="AB148" s="5"/>
      <c r="AC148" s="5"/>
      <c r="AD148" s="5"/>
      <c r="AE148" s="5"/>
      <c r="AF148" s="5"/>
      <c r="AG148" s="5"/>
      <c r="AH148" s="5"/>
      <c r="AI148" s="5"/>
      <c r="AJ148" s="5"/>
      <c r="AK148" s="5"/>
      <c r="AL148" s="5"/>
      <c r="AM148" s="5"/>
      <c r="AN148" s="5"/>
      <c r="AO148" s="5"/>
      <c r="AP148" s="5"/>
    </row>
    <row r="149" spans="1:42" s="65" customFormat="1" ht="15" customHeight="1" x14ac:dyDescent="0.3">
      <c r="A149" s="63"/>
      <c r="B149" s="70"/>
      <c r="C149" s="64"/>
      <c r="D149" s="156"/>
      <c r="E149" s="157"/>
      <c r="F149" s="158"/>
      <c r="G149" s="156"/>
      <c r="H149" s="157"/>
      <c r="I149" s="158"/>
      <c r="J149" s="156"/>
      <c r="K149" s="157"/>
      <c r="L149" s="158"/>
      <c r="M149" s="156"/>
      <c r="N149" s="157"/>
      <c r="O149" s="158"/>
      <c r="P149" s="156"/>
      <c r="Q149" s="157"/>
      <c r="R149" s="158"/>
      <c r="S149" s="156"/>
      <c r="T149" s="157"/>
      <c r="U149" s="158"/>
      <c r="AA149" s="7">
        <f t="shared" si="30"/>
        <v>0</v>
      </c>
      <c r="AB149" s="5"/>
      <c r="AC149" s="5"/>
      <c r="AD149" s="5"/>
      <c r="AE149" s="5"/>
      <c r="AF149" s="5"/>
      <c r="AG149" s="5"/>
      <c r="AH149" s="5"/>
      <c r="AI149" s="5"/>
      <c r="AJ149" s="5"/>
      <c r="AK149" s="5"/>
      <c r="AL149" s="5"/>
      <c r="AM149" s="5"/>
      <c r="AN149" s="5"/>
      <c r="AO149" s="5"/>
      <c r="AP149" s="5"/>
    </row>
    <row r="150" spans="1:42" s="65" customFormat="1" ht="18" customHeight="1" x14ac:dyDescent="0.3">
      <c r="A150" s="63"/>
      <c r="B150" s="88" t="s">
        <v>46</v>
      </c>
      <c r="C150" s="64"/>
      <c r="D150" s="162">
        <v>2889.5310605731506</v>
      </c>
      <c r="E150" s="163">
        <v>3883.62594515</v>
      </c>
      <c r="F150" s="164">
        <v>994.09488457684938</v>
      </c>
      <c r="G150" s="162">
        <v>1341.9751354163359</v>
      </c>
      <c r="H150" s="163">
        <v>1859.4466003799998</v>
      </c>
      <c r="I150" s="164">
        <v>517.47146496366395</v>
      </c>
      <c r="J150" s="162">
        <v>43.798462411129613</v>
      </c>
      <c r="K150" s="163">
        <v>44.214692269999993</v>
      </c>
      <c r="L150" s="164">
        <v>0.41622985887038055</v>
      </c>
      <c r="M150" s="162">
        <v>361.94511785999998</v>
      </c>
      <c r="N150" s="163">
        <v>352.00956024999999</v>
      </c>
      <c r="O150" s="164">
        <v>-9.9355576099999894</v>
      </c>
      <c r="P150" s="162">
        <v>1071.3248837082676</v>
      </c>
      <c r="Q150" s="163">
        <v>944.82899739999993</v>
      </c>
      <c r="R150" s="164">
        <v>-126.4958863082677</v>
      </c>
      <c r="S150" s="162">
        <v>5708.574659938884</v>
      </c>
      <c r="T150" s="163">
        <v>6728.1495332200002</v>
      </c>
      <c r="U150" s="164">
        <v>1019.5748732811162</v>
      </c>
      <c r="AA150" s="7">
        <f t="shared" si="30"/>
        <v>0</v>
      </c>
      <c r="AB150" s="5"/>
      <c r="AC150" s="5"/>
      <c r="AD150" s="5"/>
      <c r="AE150" s="5"/>
      <c r="AF150" s="5"/>
      <c r="AG150" s="5"/>
      <c r="AH150" s="5"/>
      <c r="AI150" s="5"/>
      <c r="AJ150" s="5"/>
      <c r="AK150" s="5"/>
      <c r="AL150" s="5"/>
      <c r="AM150" s="5"/>
      <c r="AN150" s="5"/>
      <c r="AO150" s="5"/>
      <c r="AP150" s="5"/>
    </row>
    <row r="151" spans="1:42" s="65" customFormat="1" ht="15" customHeight="1" x14ac:dyDescent="0.3">
      <c r="A151" s="63"/>
      <c r="B151" s="70"/>
      <c r="C151" s="64"/>
      <c r="D151" s="63"/>
      <c r="E151" s="66"/>
      <c r="F151" s="67"/>
      <c r="G151" s="63"/>
      <c r="H151" s="66"/>
      <c r="I151" s="67"/>
      <c r="J151" s="63"/>
      <c r="K151" s="66"/>
      <c r="L151" s="67"/>
      <c r="M151" s="63"/>
      <c r="N151" s="66"/>
      <c r="O151" s="67"/>
      <c r="P151" s="63"/>
      <c r="Q151" s="66"/>
      <c r="R151" s="67"/>
      <c r="S151" s="63"/>
      <c r="T151" s="66"/>
      <c r="U151" s="67"/>
      <c r="AA151" s="7">
        <f t="shared" si="30"/>
        <v>0</v>
      </c>
      <c r="AB151" s="5"/>
      <c r="AC151" s="5"/>
      <c r="AD151" s="5"/>
      <c r="AE151" s="5"/>
      <c r="AF151" s="5"/>
      <c r="AG151" s="5"/>
      <c r="AH151" s="5"/>
      <c r="AI151" s="5"/>
      <c r="AJ151" s="5"/>
      <c r="AK151" s="5"/>
      <c r="AL151" s="5"/>
      <c r="AM151" s="5"/>
      <c r="AN151" s="5"/>
      <c r="AO151" s="5"/>
      <c r="AP151" s="5"/>
    </row>
    <row r="152" spans="1:42" s="65" customFormat="1" ht="18" customHeight="1" x14ac:dyDescent="0.3">
      <c r="A152" s="63"/>
      <c r="B152" s="39" t="s">
        <v>47</v>
      </c>
      <c r="C152" s="64"/>
      <c r="D152" s="63"/>
      <c r="E152" s="66"/>
      <c r="F152" s="67"/>
      <c r="G152" s="63"/>
      <c r="H152" s="66"/>
      <c r="I152" s="67"/>
      <c r="J152" s="63"/>
      <c r="K152" s="66"/>
      <c r="L152" s="67"/>
      <c r="M152" s="63"/>
      <c r="N152" s="66"/>
      <c r="O152" s="67"/>
      <c r="P152" s="63"/>
      <c r="Q152" s="66"/>
      <c r="R152" s="67"/>
      <c r="S152" s="63"/>
      <c r="T152" s="66"/>
      <c r="U152" s="67"/>
      <c r="AA152" s="7">
        <f t="shared" si="30"/>
        <v>0</v>
      </c>
      <c r="AB152" s="5"/>
      <c r="AC152" s="5"/>
      <c r="AD152" s="5"/>
      <c r="AE152" s="5"/>
      <c r="AF152" s="5"/>
      <c r="AG152" s="5"/>
      <c r="AH152" s="5"/>
      <c r="AI152" s="5"/>
      <c r="AJ152" s="5"/>
      <c r="AK152" s="5"/>
      <c r="AL152" s="5"/>
      <c r="AM152" s="5"/>
      <c r="AN152" s="5"/>
      <c r="AO152" s="5"/>
      <c r="AP152" s="5"/>
    </row>
    <row r="153" spans="1:42" s="65" customFormat="1" ht="18" customHeight="1" x14ac:dyDescent="0.3">
      <c r="A153" s="63"/>
      <c r="B153" s="89" t="s">
        <v>91</v>
      </c>
      <c r="C153" s="64"/>
      <c r="D153" s="143">
        <v>61.680041999999993</v>
      </c>
      <c r="E153" s="144">
        <v>191.89212204570009</v>
      </c>
      <c r="F153" s="142">
        <v>130.21208004570011</v>
      </c>
      <c r="G153" s="143">
        <v>185.81223299999999</v>
      </c>
      <c r="H153" s="144">
        <v>303.37078911269998</v>
      </c>
      <c r="I153" s="142">
        <v>117.55855611269999</v>
      </c>
      <c r="J153" s="143">
        <v>0</v>
      </c>
      <c r="K153" s="144">
        <v>0</v>
      </c>
      <c r="L153" s="142">
        <v>0</v>
      </c>
      <c r="M153" s="143">
        <v>0</v>
      </c>
      <c r="N153" s="144">
        <v>0</v>
      </c>
      <c r="O153" s="142">
        <v>0</v>
      </c>
      <c r="P153" s="143">
        <v>0</v>
      </c>
      <c r="Q153" s="144">
        <v>0</v>
      </c>
      <c r="R153" s="142">
        <v>0</v>
      </c>
      <c r="S153" s="143">
        <v>247.49227499999998</v>
      </c>
      <c r="T153" s="144">
        <v>495.26291115840007</v>
      </c>
      <c r="U153" s="142">
        <v>247.77063615840009</v>
      </c>
      <c r="AA153" s="7">
        <f t="shared" si="30"/>
        <v>138</v>
      </c>
      <c r="AB153" s="5"/>
      <c r="AC153" s="5"/>
      <c r="AD153" s="5"/>
      <c r="AE153" s="5"/>
      <c r="AF153" s="5"/>
      <c r="AG153" s="5"/>
      <c r="AH153" s="5"/>
      <c r="AI153" s="5"/>
      <c r="AJ153" s="5"/>
      <c r="AK153" s="5"/>
      <c r="AL153" s="5"/>
      <c r="AM153" s="5"/>
      <c r="AN153" s="5"/>
      <c r="AO153" s="5"/>
      <c r="AP153" s="5"/>
    </row>
    <row r="154" spans="1:42" s="65" customFormat="1" ht="18" customHeight="1" x14ac:dyDescent="0.3">
      <c r="A154" s="63"/>
      <c r="B154" s="64"/>
      <c r="C154" s="64"/>
      <c r="D154" s="153">
        <v>61.680041999999993</v>
      </c>
      <c r="E154" s="154">
        <v>191.89212204570009</v>
      </c>
      <c r="F154" s="155">
        <v>130.21208004570011</v>
      </c>
      <c r="G154" s="153">
        <v>185.81223299999999</v>
      </c>
      <c r="H154" s="154">
        <v>303.37078911269998</v>
      </c>
      <c r="I154" s="155">
        <v>117.55855611269999</v>
      </c>
      <c r="J154" s="153">
        <v>0</v>
      </c>
      <c r="K154" s="154">
        <v>0</v>
      </c>
      <c r="L154" s="155">
        <v>0</v>
      </c>
      <c r="M154" s="153">
        <v>0</v>
      </c>
      <c r="N154" s="154">
        <v>0</v>
      </c>
      <c r="O154" s="155">
        <v>0</v>
      </c>
      <c r="P154" s="153">
        <v>0</v>
      </c>
      <c r="Q154" s="154">
        <v>0</v>
      </c>
      <c r="R154" s="155">
        <v>0</v>
      </c>
      <c r="S154" s="153">
        <v>247.49227499999998</v>
      </c>
      <c r="T154" s="154">
        <v>495.26291115840007</v>
      </c>
      <c r="U154" s="155">
        <v>247.77063615840009</v>
      </c>
      <c r="AA154" s="7"/>
      <c r="AB154" s="5"/>
      <c r="AC154" s="5"/>
      <c r="AD154" s="5"/>
      <c r="AE154" s="5"/>
      <c r="AF154" s="5"/>
      <c r="AG154" s="5"/>
      <c r="AH154" s="5"/>
      <c r="AI154" s="5"/>
      <c r="AJ154" s="5"/>
      <c r="AK154" s="5"/>
      <c r="AL154" s="5"/>
      <c r="AM154" s="5"/>
      <c r="AN154" s="5"/>
      <c r="AO154" s="5"/>
      <c r="AP154" s="5"/>
    </row>
    <row r="155" spans="1:42" s="65" customFormat="1" ht="15" customHeight="1" x14ac:dyDescent="0.3">
      <c r="A155" s="63"/>
      <c r="B155" s="64"/>
      <c r="C155" s="64"/>
      <c r="D155" s="156"/>
      <c r="E155" s="157"/>
      <c r="F155" s="158"/>
      <c r="G155" s="156"/>
      <c r="H155" s="157"/>
      <c r="I155" s="158"/>
      <c r="J155" s="156"/>
      <c r="K155" s="157"/>
      <c r="L155" s="158"/>
      <c r="M155" s="156"/>
      <c r="N155" s="157"/>
      <c r="O155" s="158"/>
      <c r="P155" s="156"/>
      <c r="Q155" s="157"/>
      <c r="R155" s="158"/>
      <c r="S155" s="156"/>
      <c r="T155" s="157"/>
      <c r="U155" s="158"/>
      <c r="AA155" s="7"/>
      <c r="AB155" s="5"/>
      <c r="AC155" s="5"/>
      <c r="AD155" s="5"/>
      <c r="AE155" s="5"/>
      <c r="AF155" s="5"/>
      <c r="AG155" s="5"/>
      <c r="AH155" s="5"/>
      <c r="AI155" s="5"/>
      <c r="AJ155" s="5"/>
      <c r="AK155" s="5"/>
      <c r="AL155" s="5"/>
      <c r="AM155" s="5"/>
      <c r="AN155" s="5"/>
      <c r="AO155" s="5"/>
      <c r="AP155" s="5"/>
    </row>
    <row r="156" spans="1:42" s="79" customFormat="1" ht="20.25" customHeight="1" x14ac:dyDescent="0.3">
      <c r="A156" s="77"/>
      <c r="B156" s="90" t="s">
        <v>49</v>
      </c>
      <c r="C156" s="78"/>
      <c r="D156" s="159">
        <v>2951.2111025731506</v>
      </c>
      <c r="E156" s="160">
        <v>4075.5180671957</v>
      </c>
      <c r="F156" s="161">
        <v>1124.3069646225495</v>
      </c>
      <c r="G156" s="159">
        <v>1527.787368416336</v>
      </c>
      <c r="H156" s="160">
        <v>2162.8173894926999</v>
      </c>
      <c r="I156" s="161">
        <v>635.03002107636394</v>
      </c>
      <c r="J156" s="159">
        <v>43.798462411129613</v>
      </c>
      <c r="K156" s="160">
        <v>44.214692269999993</v>
      </c>
      <c r="L156" s="161">
        <v>0.41622985887038055</v>
      </c>
      <c r="M156" s="159">
        <v>361.94511785999998</v>
      </c>
      <c r="N156" s="160">
        <v>352.00956024999999</v>
      </c>
      <c r="O156" s="161">
        <v>-9.9355576099999894</v>
      </c>
      <c r="P156" s="159">
        <v>1071.3248837082676</v>
      </c>
      <c r="Q156" s="160">
        <v>944.82899739999993</v>
      </c>
      <c r="R156" s="161">
        <v>-126.4958863082677</v>
      </c>
      <c r="S156" s="159">
        <v>5956.0669349388836</v>
      </c>
      <c r="T156" s="160">
        <v>7223.4124443784003</v>
      </c>
      <c r="U156" s="161">
        <v>1267.3455094395167</v>
      </c>
      <c r="V156" s="65"/>
      <c r="W156" s="65"/>
      <c r="AA156" s="7"/>
      <c r="AB156" s="5"/>
      <c r="AC156" s="5"/>
      <c r="AD156" s="5"/>
      <c r="AE156" s="5"/>
      <c r="AF156" s="5"/>
      <c r="AG156" s="5"/>
      <c r="AH156" s="5"/>
      <c r="AI156" s="5"/>
      <c r="AJ156" s="5"/>
      <c r="AK156" s="5"/>
      <c r="AL156" s="5"/>
      <c r="AM156" s="5"/>
      <c r="AN156" s="5"/>
      <c r="AO156" s="5"/>
      <c r="AP156" s="5"/>
    </row>
    <row r="157" spans="1:42" s="22" customFormat="1" x14ac:dyDescent="0.25">
      <c r="AA157" s="7"/>
      <c r="AB157" s="5"/>
      <c r="AC157" s="5"/>
      <c r="AD157" s="5"/>
      <c r="AE157" s="5"/>
      <c r="AF157" s="5"/>
      <c r="AG157" s="5"/>
      <c r="AH157" s="5"/>
      <c r="AI157" s="5"/>
      <c r="AJ157" s="5"/>
      <c r="AK157" s="5"/>
      <c r="AL157" s="5"/>
      <c r="AM157" s="5"/>
      <c r="AN157" s="5"/>
      <c r="AO157" s="5"/>
      <c r="AP157" s="5"/>
    </row>
    <row r="158" spans="1:42" x14ac:dyDescent="0.25">
      <c r="AA158" s="7"/>
      <c r="AB158" s="5"/>
      <c r="AC158" s="5"/>
      <c r="AD158" s="5"/>
      <c r="AE158" s="5"/>
      <c r="AF158" s="5"/>
      <c r="AG158" s="5"/>
      <c r="AH158" s="5"/>
      <c r="AI158" s="5"/>
      <c r="AJ158" s="5"/>
      <c r="AK158" s="5"/>
      <c r="AL158" s="5"/>
      <c r="AM158" s="5"/>
      <c r="AN158" s="5"/>
      <c r="AO158" s="5"/>
      <c r="AP158" s="5"/>
    </row>
    <row r="159" spans="1:42" x14ac:dyDescent="0.25">
      <c r="AA159" s="7"/>
      <c r="AB159" s="5"/>
      <c r="AC159" s="5"/>
      <c r="AD159" s="5"/>
      <c r="AE159" s="5"/>
      <c r="AF159" s="5"/>
      <c r="AG159" s="5"/>
      <c r="AH159" s="5"/>
      <c r="AI159" s="5"/>
      <c r="AJ159" s="5"/>
      <c r="AK159" s="5"/>
      <c r="AL159" s="5"/>
      <c r="AM159" s="5"/>
      <c r="AN159" s="5"/>
      <c r="AO159" s="5"/>
      <c r="AP159" s="5"/>
    </row>
    <row r="160" spans="1:42" x14ac:dyDescent="0.25">
      <c r="AA160" s="7"/>
      <c r="AB160" s="5"/>
      <c r="AC160" s="5"/>
      <c r="AD160" s="5"/>
      <c r="AE160" s="5"/>
      <c r="AF160" s="5"/>
      <c r="AG160" s="5"/>
      <c r="AH160" s="5"/>
      <c r="AI160" s="5"/>
      <c r="AJ160" s="5"/>
      <c r="AK160" s="5"/>
      <c r="AL160" s="5"/>
      <c r="AM160" s="5"/>
      <c r="AN160" s="5"/>
      <c r="AO160" s="5"/>
      <c r="AP160" s="5"/>
    </row>
  </sheetData>
  <mergeCells count="49">
    <mergeCell ref="A1:V1"/>
    <mergeCell ref="A2:U2"/>
    <mergeCell ref="AA2:AP2"/>
    <mergeCell ref="A3:V3"/>
    <mergeCell ref="A4:V4"/>
    <mergeCell ref="AC4:AP4"/>
    <mergeCell ref="I9:I10"/>
    <mergeCell ref="K9:K10"/>
    <mergeCell ref="L9:L10"/>
    <mergeCell ref="A5:V5"/>
    <mergeCell ref="AC5:AN5"/>
    <mergeCell ref="D8:F8"/>
    <mergeCell ref="G8:I8"/>
    <mergeCell ref="J8:L8"/>
    <mergeCell ref="M8:O8"/>
    <mergeCell ref="P8:R8"/>
    <mergeCell ref="S8:U8"/>
    <mergeCell ref="M87:O87"/>
    <mergeCell ref="P87:R87"/>
    <mergeCell ref="N9:N10"/>
    <mergeCell ref="O9:O10"/>
    <mergeCell ref="Q9:Q10"/>
    <mergeCell ref="R9:R10"/>
    <mergeCell ref="A80:V80"/>
    <mergeCell ref="A81:U81"/>
    <mergeCell ref="A82:V82"/>
    <mergeCell ref="A83:V83"/>
    <mergeCell ref="A84:V84"/>
    <mergeCell ref="T9:T10"/>
    <mergeCell ref="U9:U10"/>
    <mergeCell ref="E9:E10"/>
    <mergeCell ref="F9:F10"/>
    <mergeCell ref="H9:H10"/>
    <mergeCell ref="R88:R89"/>
    <mergeCell ref="T88:T89"/>
    <mergeCell ref="U88:U89"/>
    <mergeCell ref="S87:U87"/>
    <mergeCell ref="E88:E89"/>
    <mergeCell ref="F88:F89"/>
    <mergeCell ref="H88:H89"/>
    <mergeCell ref="I88:I89"/>
    <mergeCell ref="K88:K89"/>
    <mergeCell ref="L88:L89"/>
    <mergeCell ref="N88:N89"/>
    <mergeCell ref="O88:O89"/>
    <mergeCell ref="Q88:Q89"/>
    <mergeCell ref="D87:F87"/>
    <mergeCell ref="G87:I87"/>
    <mergeCell ref="J87:L87"/>
  </mergeCells>
  <printOptions horizontalCentered="1"/>
  <pageMargins left="0.4" right="0.4" top="0.75" bottom="0.65" header="0.3" footer="0.3"/>
  <pageSetup scale="38" orientation="landscape" r:id="rId1"/>
  <rowBreaks count="1" manualBreakCount="1">
    <brk id="79" max="16383" man="1"/>
  </rowBreaks>
  <colBreaks count="1" manualBreakCount="1">
    <brk id="2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Macro6">
                <anchor moveWithCells="1" sizeWithCells="1">
                  <from>
                    <xdr:col>23</xdr:col>
                    <xdr:colOff>9525</xdr:colOff>
                    <xdr:row>0</xdr:row>
                    <xdr:rowOff>295275</xdr:rowOff>
                  </from>
                  <to>
                    <xdr:col>27</xdr:col>
                    <xdr:colOff>0</xdr:colOff>
                    <xdr:row>3</xdr:row>
                    <xdr:rowOff>9525</xdr:rowOff>
                  </to>
                </anchor>
              </controlPr>
            </control>
          </mc:Choice>
        </mc:AlternateContent>
        <mc:AlternateContent xmlns:mc="http://schemas.openxmlformats.org/markup-compatibility/2006">
          <mc:Choice Requires="x14">
            <control shapeId="26626" r:id="rId5" name="Button 2">
              <controlPr defaultSize="0" print="0" autoFill="0" autoPict="0" macro="[0]!Macro7">
                <anchor moveWithCells="1" sizeWithCells="1">
                  <from>
                    <xdr:col>23</xdr:col>
                    <xdr:colOff>28575</xdr:colOff>
                    <xdr:row>4</xdr:row>
                    <xdr:rowOff>38100</xdr:rowOff>
                  </from>
                  <to>
                    <xdr:col>26</xdr:col>
                    <xdr:colOff>600075</xdr:colOff>
                    <xdr:row>7</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5619B-4C90-4944-90E0-20789D4976A0}">
  <sheetPr codeName="Sheet12">
    <tabColor theme="5" tint="-0.249977111117893"/>
  </sheetPr>
  <dimension ref="A1:R84"/>
  <sheetViews>
    <sheetView view="pageBreakPreview" zoomScale="60" zoomScaleNormal="80" workbookViewId="0">
      <selection activeCell="H89" sqref="H89"/>
    </sheetView>
  </sheetViews>
  <sheetFormatPr defaultRowHeight="15" x14ac:dyDescent="0.25"/>
  <cols>
    <col min="1" max="1" width="66.140625" customWidth="1"/>
    <col min="2" max="2" width="11.140625" customWidth="1"/>
    <col min="3" max="3" width="2.28515625" customWidth="1"/>
    <col min="4" max="4" width="10.7109375" customWidth="1"/>
    <col min="5" max="5" width="2.5703125" customWidth="1"/>
    <col min="6" max="6" width="103.5703125" customWidth="1"/>
    <col min="7" max="7" width="3.7109375" customWidth="1"/>
    <col min="8" max="9" width="17.5703125" customWidth="1"/>
    <col min="10" max="10" width="12.42578125" hidden="1" customWidth="1"/>
    <col min="11" max="11" width="21.42578125" style="174" hidden="1" customWidth="1"/>
  </cols>
  <sheetData>
    <row r="1" spans="1:11" ht="28.5" x14ac:dyDescent="0.45">
      <c r="A1" s="203" t="s">
        <v>0</v>
      </c>
      <c r="B1" s="203"/>
      <c r="C1" s="203"/>
      <c r="D1" s="203"/>
      <c r="E1" s="203"/>
      <c r="F1" s="203"/>
    </row>
    <row r="2" spans="1:11" ht="22.5" customHeight="1" x14ac:dyDescent="0.4">
      <c r="A2" s="204" t="s">
        <v>167</v>
      </c>
      <c r="B2" s="204"/>
      <c r="C2" s="204"/>
      <c r="D2" s="204"/>
      <c r="E2" s="204"/>
      <c r="F2" s="204"/>
    </row>
    <row r="3" spans="1:11" ht="22.5" customHeight="1" x14ac:dyDescent="0.4">
      <c r="A3" s="206" t="s">
        <v>80</v>
      </c>
      <c r="B3" s="206"/>
      <c r="C3" s="206"/>
      <c r="D3" s="206"/>
      <c r="E3" s="206"/>
      <c r="F3" s="206"/>
    </row>
    <row r="4" spans="1:11" ht="22.5" customHeight="1" x14ac:dyDescent="0.35">
      <c r="A4" s="208" t="s">
        <v>88</v>
      </c>
      <c r="B4" s="208"/>
      <c r="C4" s="208"/>
      <c r="D4" s="208"/>
      <c r="E4" s="208"/>
      <c r="F4" s="208"/>
    </row>
    <row r="5" spans="1:11" ht="19.5" customHeight="1" x14ac:dyDescent="0.25">
      <c r="A5" s="230" t="s">
        <v>8</v>
      </c>
      <c r="B5" s="230"/>
      <c r="C5" s="230"/>
      <c r="D5" s="230"/>
      <c r="E5" s="230"/>
      <c r="F5" s="230"/>
    </row>
    <row r="6" spans="1:11" x14ac:dyDescent="0.25">
      <c r="A6" s="230"/>
      <c r="B6" s="230"/>
      <c r="C6" s="230"/>
      <c r="D6" s="230"/>
      <c r="E6" s="230"/>
      <c r="F6" s="230"/>
    </row>
    <row r="7" spans="1:11" ht="30" hidden="1" customHeight="1" x14ac:dyDescent="0.35">
      <c r="A7" s="207" t="s">
        <v>169</v>
      </c>
      <c r="B7" s="207"/>
      <c r="C7" s="207"/>
      <c r="D7" s="207"/>
      <c r="E7" s="207"/>
      <c r="F7" s="207"/>
    </row>
    <row r="8" spans="1:11" ht="12" hidden="1" customHeight="1" thickBot="1" x14ac:dyDescent="0.4">
      <c r="A8" s="92"/>
      <c r="B8" s="92"/>
      <c r="C8" s="92"/>
      <c r="D8" s="92"/>
      <c r="E8" s="92"/>
      <c r="F8" s="92"/>
    </row>
    <row r="9" spans="1:11" ht="17.25" hidden="1" customHeight="1" x14ac:dyDescent="0.25">
      <c r="A9" s="228" t="s">
        <v>93</v>
      </c>
      <c r="B9" s="222" t="s">
        <v>84</v>
      </c>
      <c r="C9" s="223"/>
      <c r="D9" s="218" t="s">
        <v>82</v>
      </c>
      <c r="E9" s="219"/>
      <c r="F9" s="212" t="s">
        <v>83</v>
      </c>
      <c r="J9" s="98" t="s">
        <v>87</v>
      </c>
      <c r="K9" s="102" t="s">
        <v>87</v>
      </c>
    </row>
    <row r="10" spans="1:11" ht="17.25" hidden="1" customHeight="1" x14ac:dyDescent="0.25">
      <c r="A10" s="229"/>
      <c r="B10" s="224"/>
      <c r="C10" s="225"/>
      <c r="D10" s="220"/>
      <c r="E10" s="221"/>
      <c r="F10" s="213"/>
      <c r="J10" s="99" t="s">
        <v>72</v>
      </c>
      <c r="K10" s="103" t="s">
        <v>72</v>
      </c>
    </row>
    <row r="11" spans="1:11" ht="15" hidden="1" customHeight="1" x14ac:dyDescent="0.25">
      <c r="A11" s="95"/>
      <c r="B11" s="216"/>
      <c r="C11" s="239"/>
      <c r="D11" s="214"/>
      <c r="E11" s="215"/>
      <c r="F11" s="96"/>
      <c r="J11" s="100"/>
      <c r="K11" s="106"/>
    </row>
    <row r="12" spans="1:11" s="93" customFormat="1" ht="30" hidden="1" customHeight="1" x14ac:dyDescent="0.25">
      <c r="A12" s="97" t="s">
        <v>5</v>
      </c>
      <c r="B12" s="135">
        <v>-579.50544757701573</v>
      </c>
      <c r="C12" s="132"/>
      <c r="D12" s="115">
        <v>-0.27035484735398474</v>
      </c>
      <c r="E12" s="116"/>
      <c r="F12" s="104"/>
      <c r="J12" s="101">
        <f>IF(EXACT(A12,'DEC Cons Subsidies-CASH'!$B$13)=TRUE,IF(ISERROR('DEC Cons Subsidies-CASH'!$U$13/'DEC Cons Subsidies-CASH'!$S$13),"NO VAR",'DEC Cons Subsidies-CASH'!$U$13/'DEC Cons Subsidies-CASH'!$S$13))</f>
        <v>-0.27035484735398474</v>
      </c>
      <c r="K12" s="107" t="str">
        <f t="shared" ref="K12:K44" si="0">IF(J12="NO VAR","NO VAR",(IF(J12=FALSE,"INCORRECT LINE BEING PICKED UP","OK")))</f>
        <v>OK</v>
      </c>
    </row>
    <row r="13" spans="1:11" s="93" customFormat="1" ht="30" hidden="1" customHeight="1" x14ac:dyDescent="0.25">
      <c r="A13" s="97" t="s">
        <v>6</v>
      </c>
      <c r="B13" s="135">
        <v>-73.575669332853181</v>
      </c>
      <c r="C13" s="132"/>
      <c r="D13" s="115">
        <v>-0.11519843363763572</v>
      </c>
      <c r="E13" s="116"/>
      <c r="F13" s="104"/>
      <c r="J13" s="101">
        <f>IF(EXACT(A13,'DEC Cons Subsidies-CASH'!$B$14)=TRUE,IF(ISERROR('DEC Cons Subsidies-CASH'!$U$14/'DEC Cons Subsidies-CASH'!$S$14),"NO VAR",'DEC Cons Subsidies-CASH'!$U$14/'DEC Cons Subsidies-CASH'!$S$14))</f>
        <v>-0.11519843363763572</v>
      </c>
      <c r="K13" s="107" t="str">
        <f t="shared" si="0"/>
        <v>OK</v>
      </c>
    </row>
    <row r="14" spans="1:11" s="93" customFormat="1" ht="30" hidden="1" customHeight="1" x14ac:dyDescent="0.25">
      <c r="A14" s="97" t="s">
        <v>85</v>
      </c>
      <c r="B14" s="135">
        <v>-14.620875522353117</v>
      </c>
      <c r="C14" s="132"/>
      <c r="D14" s="115">
        <v>-4.5360513396332999E-2</v>
      </c>
      <c r="E14" s="116"/>
      <c r="F14" s="104"/>
      <c r="J14" s="101">
        <f>IF(EXACT(A14,'DEC Cons Subsidies-CASH'!$B$15)=TRUE,IF(ISERROR('DEC Cons Subsidies-CASH'!$U$15/'DEC Cons Subsidies-CASH'!$S$15),"NO VAR",'DEC Cons Subsidies-CASH'!$U$15/'DEC Cons Subsidies-CASH'!$S$15))</f>
        <v>-4.5360513396332999E-2</v>
      </c>
      <c r="K14" s="107" t="str">
        <f t="shared" si="0"/>
        <v>OK</v>
      </c>
    </row>
    <row r="15" spans="1:11" s="93" customFormat="1" ht="30" hidden="1" customHeight="1" x14ac:dyDescent="0.25">
      <c r="A15" s="97" t="s">
        <v>86</v>
      </c>
      <c r="B15" s="135">
        <v>20.378934805224276</v>
      </c>
      <c r="C15" s="132"/>
      <c r="D15" s="115">
        <v>0.15134758290717226</v>
      </c>
      <c r="E15" s="116"/>
      <c r="F15" s="104"/>
      <c r="J15" s="101">
        <f>IF(EXACT(A15,'DEC Cons Subsidies-CASH'!$B$16)=TRUE,IF(ISERROR('DEC Cons Subsidies-CASH'!$U$16/'DEC Cons Subsidies-CASH'!$S$16),"NO VAR",'DEC Cons Subsidies-CASH'!$U$16/'DEC Cons Subsidies-CASH'!$S$16))</f>
        <v>0.15134758290717226</v>
      </c>
      <c r="K15" s="107" t="str">
        <f t="shared" si="0"/>
        <v>OK</v>
      </c>
    </row>
    <row r="16" spans="1:11" s="93" customFormat="1" ht="30" hidden="1" customHeight="1" x14ac:dyDescent="0.25">
      <c r="A16" s="97" t="s">
        <v>9</v>
      </c>
      <c r="B16" s="135">
        <v>11.082701248813635</v>
      </c>
      <c r="C16" s="132"/>
      <c r="D16" s="115">
        <v>-0.48265025621429081</v>
      </c>
      <c r="E16" s="116"/>
      <c r="F16" s="104"/>
      <c r="J16" s="101">
        <f>IF(EXACT(A16,'DEC Cons Subsidies-CASH'!$B$17)=TRUE,IF(ISERROR('DEC Cons Subsidies-CASH'!$U$17/'DEC Cons Subsidies-CASH'!$S$17),"NO VAR",'DEC Cons Subsidies-CASH'!$U$17/'DEC Cons Subsidies-CASH'!$S$17))</f>
        <v>-0.48265025621429081</v>
      </c>
      <c r="K16" s="107" t="str">
        <f t="shared" si="0"/>
        <v>OK</v>
      </c>
    </row>
    <row r="17" spans="1:11" s="93" customFormat="1" ht="30" hidden="1" customHeight="1" x14ac:dyDescent="0.25">
      <c r="A17" s="97" t="s">
        <v>10</v>
      </c>
      <c r="B17" s="135">
        <v>-261.40849700616883</v>
      </c>
      <c r="C17" s="132"/>
      <c r="D17" s="115">
        <v>-0.40943775577079117</v>
      </c>
      <c r="E17" s="116"/>
      <c r="F17" s="104"/>
      <c r="J17" s="101">
        <f>IF(EXACT(A17,'DEC Cons Subsidies-CASH'!$B$18)=TRUE,IF(ISERROR('DEC Cons Subsidies-CASH'!$U$18/'DEC Cons Subsidies-CASH'!$S$18),"NO VAR",'DEC Cons Subsidies-CASH'!$U$18/'DEC Cons Subsidies-CASH'!$S$18))</f>
        <v>-0.40943775577079117</v>
      </c>
      <c r="K17" s="107" t="str">
        <f t="shared" si="0"/>
        <v>OK</v>
      </c>
    </row>
    <row r="18" spans="1:11" s="93" customFormat="1" ht="30" hidden="1" customHeight="1" x14ac:dyDescent="0.25">
      <c r="A18" s="97" t="s">
        <v>13</v>
      </c>
      <c r="B18" s="135">
        <v>-71.054492784869353</v>
      </c>
      <c r="C18" s="132"/>
      <c r="D18" s="115">
        <v>-4.3541908512135449E-2</v>
      </c>
      <c r="E18" s="116"/>
      <c r="F18" s="104"/>
      <c r="J18" s="101">
        <f>IF(EXACT(A18,'DEC Cons Subsidies-CASH'!$B$23)=TRUE,IF(ISERROR('DEC Cons Subsidies-CASH'!$U$23/'DEC Cons Subsidies-CASH'!$S$23),"NO VAR",'DEC Cons Subsidies-CASH'!$U$23/'DEC Cons Subsidies-CASH'!$S$23))</f>
        <v>-4.3541908512135449E-2</v>
      </c>
      <c r="K18" s="107" t="str">
        <f t="shared" si="0"/>
        <v>OK</v>
      </c>
    </row>
    <row r="19" spans="1:11" s="93" customFormat="1" ht="30" hidden="1" customHeight="1" x14ac:dyDescent="0.25">
      <c r="A19" s="97" t="s">
        <v>89</v>
      </c>
      <c r="B19" s="135">
        <v>-48.849999999999994</v>
      </c>
      <c r="C19" s="132"/>
      <c r="D19" s="115">
        <v>-0.19999999999999998</v>
      </c>
      <c r="E19" s="116"/>
      <c r="F19" s="104"/>
      <c r="J19" s="101">
        <f>IF(EXACT(A19,'DEC Cons Subsidies-CASH'!$B$24)=TRUE,IF(ISERROR('DEC Cons Subsidies-CASH'!$U$24/'DEC Cons Subsidies-CASH'!$S$24),"NO VAR",'DEC Cons Subsidies-CASH'!$U$24/'DEC Cons Subsidies-CASH'!$S$24))</f>
        <v>-0.19999999999999998</v>
      </c>
      <c r="K19" s="107" t="str">
        <f t="shared" si="0"/>
        <v>OK</v>
      </c>
    </row>
    <row r="20" spans="1:11" s="93" customFormat="1" ht="30" hidden="1" customHeight="1" x14ac:dyDescent="0.25">
      <c r="A20" s="97" t="s">
        <v>15</v>
      </c>
      <c r="B20" s="135">
        <v>-69.330571730171016</v>
      </c>
      <c r="C20" s="132"/>
      <c r="D20" s="115">
        <v>-0.21790077537245336</v>
      </c>
      <c r="E20" s="116"/>
      <c r="F20" s="104"/>
      <c r="J20" s="101">
        <f>IF(EXACT(A20,'DEC Cons Subsidies-CASH'!$B$25)=TRUE,IF(ISERROR('DEC Cons Subsidies-CASH'!$U$25/'DEC Cons Subsidies-CASH'!$S$25),"NO VAR",'DEC Cons Subsidies-CASH'!$U$25/'DEC Cons Subsidies-CASH'!$S$25))</f>
        <v>-0.21790077537245336</v>
      </c>
      <c r="K20" s="107" t="str">
        <f t="shared" si="0"/>
        <v>OK</v>
      </c>
    </row>
    <row r="21" spans="1:11" s="93" customFormat="1" ht="30" hidden="1" customHeight="1" x14ac:dyDescent="0.25">
      <c r="A21" s="97" t="s">
        <v>20</v>
      </c>
      <c r="B21" s="136">
        <v>-78.884743020000002</v>
      </c>
      <c r="C21" s="132"/>
      <c r="D21" s="115">
        <v>-0.26207555820598005</v>
      </c>
      <c r="E21" s="116"/>
      <c r="F21" s="104"/>
      <c r="J21" s="101">
        <f>IF(EXACT(A21,'DEC Cons Subsidies-CASH'!$B$31)=TRUE,IF(ISERROR('DEC Cons Subsidies-CASH'!$U$31/'DEC Cons Subsidies-CASH'!$S$31),"NO VAR",'DEC Cons Subsidies-CASH'!$U$31/'DEC Cons Subsidies-CASH'!$S$31))</f>
        <v>-0.26207555820598005</v>
      </c>
      <c r="K21" s="107" t="str">
        <f t="shared" si="0"/>
        <v>OK</v>
      </c>
    </row>
    <row r="22" spans="1:11" s="93" customFormat="1" ht="30" hidden="1" customHeight="1" x14ac:dyDescent="0.25">
      <c r="A22" s="97" t="s">
        <v>21</v>
      </c>
      <c r="B22" s="136">
        <v>-50</v>
      </c>
      <c r="C22" s="132"/>
      <c r="D22" s="115">
        <v>-1</v>
      </c>
      <c r="E22" s="116"/>
      <c r="F22" s="104"/>
      <c r="J22" s="101">
        <f>IF(EXACT(A22,'DEC Cons Subsidies-CASH'!$B$32)=TRUE,IF(ISERROR('DEC Cons Subsidies-CASH'!$U$32/'DEC Cons Subsidies-CASH'!$S$32),"NO VAR",'DEC Cons Subsidies-CASH'!$U$32/'DEC Cons Subsidies-CASH'!$S$32))</f>
        <v>-1</v>
      </c>
      <c r="K22" s="107" t="str">
        <f t="shared" si="0"/>
        <v>OK</v>
      </c>
    </row>
    <row r="23" spans="1:11" s="93" customFormat="1" ht="30" hidden="1" customHeight="1" x14ac:dyDescent="0.25">
      <c r="A23" s="97" t="s">
        <v>22</v>
      </c>
      <c r="B23" s="136">
        <v>50</v>
      </c>
      <c r="C23" s="132"/>
      <c r="D23" s="115">
        <v>-1</v>
      </c>
      <c r="E23" s="116"/>
      <c r="F23" s="104"/>
      <c r="J23" s="101">
        <f>IF(EXACT(A23,'DEC Cons Subsidies-CASH'!$B$33)=TRUE,IF(ISERROR('DEC Cons Subsidies-CASH'!$U$33/'DEC Cons Subsidies-CASH'!$S$33),"NO VAR",'DEC Cons Subsidies-CASH'!$U$33/'DEC Cons Subsidies-CASH'!$S$33))</f>
        <v>-1</v>
      </c>
      <c r="K23" s="107" t="str">
        <f>IF(J26="NO VAR","NO VAR",(IF(J26=FALSE,"INCORRECT LINE BEING PICKED UP","OK")))</f>
        <v>NO VAR</v>
      </c>
    </row>
    <row r="24" spans="1:11" s="93" customFormat="1" ht="30" hidden="1" customHeight="1" x14ac:dyDescent="0.25">
      <c r="A24" s="97" t="s">
        <v>23</v>
      </c>
      <c r="B24" s="136">
        <v>-82.865401629999994</v>
      </c>
      <c r="C24" s="132"/>
      <c r="D24" s="115">
        <v>-0.98649287654761897</v>
      </c>
      <c r="E24" s="116"/>
      <c r="F24" s="104"/>
      <c r="J24" s="101">
        <f>IF(EXACT(A24,'DEC Cons Subsidies-CASH'!$B$34)=TRUE,IF(ISERROR('DEC Cons Subsidies-CASH'!$U$34/'DEC Cons Subsidies-CASH'!$S$34),"NO VAR",'DEC Cons Subsidies-CASH'!$U$34/'DEC Cons Subsidies-CASH'!$S$34))</f>
        <v>-0.98649287654761897</v>
      </c>
      <c r="K24" s="107" t="str">
        <f t="shared" si="0"/>
        <v>OK</v>
      </c>
    </row>
    <row r="25" spans="1:11" s="93" customFormat="1" ht="30" hidden="1" customHeight="1" x14ac:dyDescent="0.25">
      <c r="A25" s="97" t="s">
        <v>24</v>
      </c>
      <c r="B25" s="136">
        <v>0</v>
      </c>
      <c r="C25" s="132"/>
      <c r="D25" s="115" t="s">
        <v>175</v>
      </c>
      <c r="E25" s="116"/>
      <c r="F25" s="104"/>
      <c r="J25" s="101" t="str">
        <f>IF(EXACT(A25,'DEC Cons Subsidies-CASH'!$B$35)=TRUE,IF(ISERROR('DEC Cons Subsidies-CASH'!$U$35/'DEC Cons Subsidies-CASH'!$S$35),"NO VAR",'DEC Cons Subsidies-CASH'!$U$35/'DEC Cons Subsidies-CASH'!$S$35))</f>
        <v>NO VAR</v>
      </c>
      <c r="K25" s="107" t="str">
        <f t="shared" si="0"/>
        <v>NO VAR</v>
      </c>
    </row>
    <row r="26" spans="1:11" s="93" customFormat="1" ht="30" hidden="1" customHeight="1" x14ac:dyDescent="0.25">
      <c r="A26" s="97" t="s">
        <v>18</v>
      </c>
      <c r="B26" s="136">
        <v>0</v>
      </c>
      <c r="C26" s="132"/>
      <c r="D26" s="115" t="s">
        <v>175</v>
      </c>
      <c r="E26" s="116"/>
      <c r="F26" s="104"/>
      <c r="J26" s="101" t="str">
        <f>IF(EXACT(A26,'DEC Cons Subsidies-CASH'!$B$37)=TRUE,IF(ISERROR('DEC Cons Subsidies-CASH'!$U$37/'DEC Cons Subsidies-CASH'!$S$37),"NO VAR",'DEC Cons Subsidies-CASH'!$U$37/'DEC Cons Subsidies-CASH'!$S$37))</f>
        <v>NO VAR</v>
      </c>
      <c r="K26" s="107" t="str">
        <f t="shared" si="0"/>
        <v>NO VAR</v>
      </c>
    </row>
    <row r="27" spans="1:11" s="93" customFormat="1" ht="30" hidden="1" customHeight="1" x14ac:dyDescent="0.25">
      <c r="A27" s="97" t="s">
        <v>26</v>
      </c>
      <c r="B27" s="136">
        <v>-197.04334785000003</v>
      </c>
      <c r="C27" s="132"/>
      <c r="D27" s="115">
        <v>-0.52756272371636892</v>
      </c>
      <c r="E27" s="116"/>
      <c r="F27" s="104"/>
      <c r="J27" s="101">
        <f>IF(EXACT(A27,'DEC Cons Subsidies-CASH'!$B$38)=TRUE,IF(ISERROR('DEC Cons Subsidies-CASH'!$U$38/'DEC Cons Subsidies-CASH'!$S$38),"NO VAR",'DEC Cons Subsidies-CASH'!$U$38/'DEC Cons Subsidies-CASH'!$S$38))</f>
        <v>-0.52756272371636892</v>
      </c>
      <c r="K27" s="107" t="str">
        <f t="shared" si="0"/>
        <v>OK</v>
      </c>
    </row>
    <row r="28" spans="1:11" s="93" customFormat="1" ht="30" hidden="1" customHeight="1" x14ac:dyDescent="0.25">
      <c r="A28" s="97" t="s">
        <v>27</v>
      </c>
      <c r="B28" s="136">
        <v>-22.499235376667002</v>
      </c>
      <c r="C28" s="132"/>
      <c r="D28" s="115">
        <v>-7.9643526622230232E-2</v>
      </c>
      <c r="E28" s="116"/>
      <c r="F28" s="104"/>
      <c r="J28" s="101">
        <f>IF(EXACT(A28,'DEC Cons Subsidies-CASH'!$B$39)=TRUE,IF(ISERROR('DEC Cons Subsidies-CASH'!$U$39/'DEC Cons Subsidies-CASH'!$S$39),"NO VAR",'DEC Cons Subsidies-CASH'!$U$39/'DEC Cons Subsidies-CASH'!$S$39))</f>
        <v>-7.9643526622230232E-2</v>
      </c>
      <c r="K28" s="107" t="str">
        <f t="shared" si="0"/>
        <v>OK</v>
      </c>
    </row>
    <row r="29" spans="1:11" s="93" customFormat="1" ht="30" hidden="1" customHeight="1" x14ac:dyDescent="0.25">
      <c r="A29" s="97" t="s">
        <v>28</v>
      </c>
      <c r="B29" s="136">
        <v>544.18324094000002</v>
      </c>
      <c r="C29" s="132"/>
      <c r="D29" s="115">
        <v>-0.87116555111931171</v>
      </c>
      <c r="E29" s="116"/>
      <c r="F29" s="104"/>
      <c r="J29" s="101">
        <f>IF(EXACT(A29,'DEC Cons Subsidies-CASH'!$B$40)=TRUE,IF(ISERROR('DEC Cons Subsidies-CASH'!$U$40/'DEC Cons Subsidies-CASH'!$S$40),"NO VAR",'DEC Cons Subsidies-CASH'!$U$40/'DEC Cons Subsidies-CASH'!$S$40))</f>
        <v>-0.87116555111931171</v>
      </c>
      <c r="K29" s="107" t="str">
        <f t="shared" si="0"/>
        <v>OK</v>
      </c>
    </row>
    <row r="30" spans="1:11" s="93" customFormat="1" ht="30" hidden="1" customHeight="1" x14ac:dyDescent="0.25">
      <c r="A30" s="97" t="s">
        <v>30</v>
      </c>
      <c r="B30" s="136">
        <v>-37.584799999999973</v>
      </c>
      <c r="C30" s="133"/>
      <c r="D30" s="115">
        <v>-0.19999999999999987</v>
      </c>
      <c r="E30" s="116"/>
      <c r="F30" s="105"/>
      <c r="J30" s="101">
        <f>IF(EXACT(A30,'DEC Cons Subsidies-CASH'!$B$44)=TRUE,IF(ISERROR('DEC Cons Subsidies-CASH'!$U$44/'DEC Cons Subsidies-CASH'!$S$44),"NO VAR",'DEC Cons Subsidies-CASH'!$U$44/'DEC Cons Subsidies-CASH'!$S$44))</f>
        <v>-0.19999999999999987</v>
      </c>
      <c r="K30" s="107" t="str">
        <f t="shared" si="0"/>
        <v>OK</v>
      </c>
    </row>
    <row r="31" spans="1:11" s="93" customFormat="1" ht="30" hidden="1" customHeight="1" x14ac:dyDescent="0.25">
      <c r="A31" s="97" t="s">
        <v>32</v>
      </c>
      <c r="B31" s="136">
        <v>-0.28085119999997232</v>
      </c>
      <c r="C31" s="133"/>
      <c r="D31" s="115">
        <v>-1.7493707399872786E-3</v>
      </c>
      <c r="E31" s="116"/>
      <c r="F31" s="105"/>
      <c r="J31" s="101">
        <f>IF(EXACT(A31,'DEC Cons Subsidies-CASH'!$B$50)=TRUE,IF(ISERROR('DEC Cons Subsidies-CASH'!$U$50/'DEC Cons Subsidies-CASH'!$S$50),"NO VAR",'DEC Cons Subsidies-CASH'!$U$50/'DEC Cons Subsidies-CASH'!$S$50))</f>
        <v>-1.7493707399872786E-3</v>
      </c>
      <c r="K31" s="107" t="str">
        <f t="shared" si="0"/>
        <v>OK</v>
      </c>
    </row>
    <row r="32" spans="1:11" s="93" customFormat="1" ht="30" hidden="1" customHeight="1" x14ac:dyDescent="0.25">
      <c r="A32" s="97" t="s">
        <v>33</v>
      </c>
      <c r="B32" s="136">
        <v>-4.0543439999999995</v>
      </c>
      <c r="C32" s="133"/>
      <c r="D32" s="115">
        <v>-0.35000145030228441</v>
      </c>
      <c r="E32" s="116"/>
      <c r="F32" s="105"/>
      <c r="J32" s="101">
        <f>IF(EXACT(A32,'DEC Cons Subsidies-CASH'!$B$51)=TRUE,IF(ISERROR('DEC Cons Subsidies-CASH'!$U$51/'DEC Cons Subsidies-CASH'!$S$51),"NO VAR",'DEC Cons Subsidies-CASH'!$U$51/'DEC Cons Subsidies-CASH'!$S$51))</f>
        <v>-0.35000145030228441</v>
      </c>
      <c r="K32" s="107" t="str">
        <f t="shared" si="0"/>
        <v>OK</v>
      </c>
    </row>
    <row r="33" spans="1:18" s="93" customFormat="1" ht="30" hidden="1" customHeight="1" x14ac:dyDescent="0.25">
      <c r="A33" s="97" t="s">
        <v>34</v>
      </c>
      <c r="B33" s="136">
        <v>-1.8794409999999999</v>
      </c>
      <c r="C33" s="133"/>
      <c r="D33" s="115">
        <v>-0.25</v>
      </c>
      <c r="E33" s="116"/>
      <c r="F33" s="105"/>
      <c r="J33" s="101">
        <f>IF(EXACT(A33,'DEC Cons Subsidies-CASH'!$B$52)=TRUE,IF(ISERROR('DEC Cons Subsidies-CASH'!$U$52/'DEC Cons Subsidies-CASH'!$S$52),"NO VAR",'DEC Cons Subsidies-CASH'!$U$52/'DEC Cons Subsidies-CASH'!$S$52))</f>
        <v>-0.25</v>
      </c>
      <c r="K33" s="107" t="str">
        <f t="shared" si="0"/>
        <v>OK</v>
      </c>
    </row>
    <row r="34" spans="1:18" s="93" customFormat="1" ht="30" hidden="1" customHeight="1" x14ac:dyDescent="0.25">
      <c r="A34" s="97" t="s">
        <v>35</v>
      </c>
      <c r="B34" s="136">
        <v>0</v>
      </c>
      <c r="C34" s="133"/>
      <c r="D34" s="115" t="s">
        <v>175</v>
      </c>
      <c r="E34" s="116"/>
      <c r="F34" s="105"/>
      <c r="J34" s="101">
        <f>IF(EXACT(A34,'DEC Cons Subsidies-CASH'!$B$53)=TRUE,IF(ISERROR('DEC Cons Subsidies-CASH'!$U$53/'DEC Cons Subsidies-CASH'!$S$53),"NO VAR",'DEC Cons Subsidies-CASH'!$U$53/'DEC Cons Subsidies-CASH'!$S$53))</f>
        <v>0</v>
      </c>
      <c r="K34" s="107" t="str">
        <f t="shared" si="0"/>
        <v>OK</v>
      </c>
    </row>
    <row r="35" spans="1:18" s="93" customFormat="1" ht="30" hidden="1" customHeight="1" x14ac:dyDescent="0.25">
      <c r="A35" s="97" t="s">
        <v>36</v>
      </c>
      <c r="B35" s="136">
        <v>-1.9013800000000025E-2</v>
      </c>
      <c r="C35" s="133"/>
      <c r="D35" s="115">
        <v>-5.0000000000000065E-2</v>
      </c>
      <c r="E35" s="116"/>
      <c r="F35" s="105"/>
      <c r="J35" s="101">
        <f>IF(EXACT(A35,'DEC Cons Subsidies-CASH'!$B$54)=TRUE,IF(ISERROR('DEC Cons Subsidies-CASH'!$U$54/'DEC Cons Subsidies-CASH'!$S$54),"NO VAR",'DEC Cons Subsidies-CASH'!$U$54/'DEC Cons Subsidies-CASH'!$S$54))</f>
        <v>-5.0000000000000065E-2</v>
      </c>
      <c r="K35" s="107" t="str">
        <f t="shared" si="0"/>
        <v>OK</v>
      </c>
    </row>
    <row r="36" spans="1:18" ht="30" hidden="1" customHeight="1" x14ac:dyDescent="0.25">
      <c r="A36" s="97" t="s">
        <v>37</v>
      </c>
      <c r="B36" s="136">
        <v>-5.704140000000002E-2</v>
      </c>
      <c r="C36" s="134"/>
      <c r="D36" s="115">
        <v>-0.15000000000000005</v>
      </c>
      <c r="E36" s="3"/>
      <c r="F36" s="108"/>
      <c r="J36" s="101">
        <f>IF(EXACT(A36,'DEC Cons Subsidies-CASH'!$B$55)=TRUE,IF(ISERROR('DEC Cons Subsidies-CASH'!$U$55/'DEC Cons Subsidies-CASH'!$S$55),"NO VAR",'DEC Cons Subsidies-CASH'!$U$55/'DEC Cons Subsidies-CASH'!$S$55))</f>
        <v>-0.15000000000000005</v>
      </c>
      <c r="K36" s="107" t="str">
        <f t="shared" si="0"/>
        <v>OK</v>
      </c>
    </row>
    <row r="37" spans="1:18" ht="30" hidden="1" customHeight="1" x14ac:dyDescent="0.25">
      <c r="A37" s="97" t="s">
        <v>38</v>
      </c>
      <c r="B37" s="136">
        <v>-4.3878E-2</v>
      </c>
      <c r="C37" s="134"/>
      <c r="D37" s="115">
        <v>-0.3</v>
      </c>
      <c r="E37" s="3"/>
      <c r="F37" s="108"/>
      <c r="J37" s="101">
        <f>IF(EXACT(A37,'DEC Cons Subsidies-CASH'!$B$56)=TRUE,IF(ISERROR('DEC Cons Subsidies-CASH'!$U$56/'DEC Cons Subsidies-CASH'!$S$56),"NO VAR",'DEC Cons Subsidies-CASH'!$U$56/'DEC Cons Subsidies-CASH'!$S$56))</f>
        <v>-0.3</v>
      </c>
      <c r="K37" s="107" t="str">
        <f t="shared" si="0"/>
        <v>OK</v>
      </c>
    </row>
    <row r="38" spans="1:18" ht="30" hidden="1" customHeight="1" x14ac:dyDescent="0.25">
      <c r="A38" s="97" t="s">
        <v>39</v>
      </c>
      <c r="B38" s="136">
        <v>-1.0238200000000003E-2</v>
      </c>
      <c r="C38" s="134"/>
      <c r="D38" s="115">
        <v>-0.35000000000000009</v>
      </c>
      <c r="E38" s="3"/>
      <c r="F38" s="108"/>
      <c r="J38" s="101">
        <f>IF(EXACT(A38,'DEC Cons Subsidies-CASH'!$B$57)=TRUE,IF(ISERROR('DEC Cons Subsidies-CASH'!$U$57/'DEC Cons Subsidies-CASH'!$S$57),"NO VAR",'DEC Cons Subsidies-CASH'!$U$57/'DEC Cons Subsidies-CASH'!$S$57))</f>
        <v>-0.35000000000000009</v>
      </c>
      <c r="K38" s="107" t="str">
        <f t="shared" si="0"/>
        <v>OK</v>
      </c>
    </row>
    <row r="39" spans="1:18" ht="30" hidden="1" customHeight="1" x14ac:dyDescent="0.25">
      <c r="A39" s="97" t="s">
        <v>40</v>
      </c>
      <c r="B39" s="136">
        <v>-0.68041214312364673</v>
      </c>
      <c r="C39" s="134"/>
      <c r="D39" s="115">
        <v>-3.8776990450467763E-3</v>
      </c>
      <c r="E39" s="3"/>
      <c r="F39" s="104"/>
      <c r="J39" s="101">
        <f>IF(EXACT(A39,'DEC Cons Subsidies-CASH'!$B$58)=TRUE,IF(ISERROR('DEC Cons Subsidies-CASH'!$U$58/'DEC Cons Subsidies-CASH'!$S$58),"NO VAR",'DEC Cons Subsidies-CASH'!$U$58/'DEC Cons Subsidies-CASH'!$S$58))</f>
        <v>-3.8776990450467763E-3</v>
      </c>
      <c r="K39" s="107" t="str">
        <f t="shared" si="0"/>
        <v>OK</v>
      </c>
    </row>
    <row r="40" spans="1:18" ht="30" hidden="1" customHeight="1" x14ac:dyDescent="0.25">
      <c r="A40" s="97" t="s">
        <v>78</v>
      </c>
      <c r="B40" s="136">
        <v>133.37595829999998</v>
      </c>
      <c r="C40" s="134"/>
      <c r="D40" s="115">
        <v>-0.91631209590813134</v>
      </c>
      <c r="E40" s="3"/>
      <c r="F40" s="108"/>
      <c r="J40" s="101">
        <f>IF(EXACT(A40,'DEC Cons Subsidies-CASH'!$B$61)=TRUE,IF(ISERROR('DEC Cons Subsidies-CASH'!$U$61/'DEC Cons Subsidies-CASH'!$S$61),"NO VAR",'DEC Cons Subsidies-CASH'!$U$61/'DEC Cons Subsidies-CASH'!$S$61))</f>
        <v>-0.91631209590813134</v>
      </c>
      <c r="K40" s="107" t="str">
        <f t="shared" si="0"/>
        <v>OK</v>
      </c>
    </row>
    <row r="41" spans="1:18" ht="30" hidden="1" customHeight="1" x14ac:dyDescent="0.25">
      <c r="A41" s="97" t="s">
        <v>43</v>
      </c>
      <c r="B41" s="136">
        <v>-216.67275698193504</v>
      </c>
      <c r="C41" s="133"/>
      <c r="D41" s="115">
        <v>-0.38100843021916198</v>
      </c>
      <c r="E41" s="116"/>
      <c r="F41" s="105"/>
      <c r="G41" s="93"/>
      <c r="H41" s="93"/>
      <c r="I41" s="93"/>
      <c r="J41" s="101">
        <f>IF(EXACT(A41,'DEC Cons Subsidies-CASH'!$B$66)=TRUE,IF(ISERROR('DEC Cons Subsidies-CASH'!$U$66/'DEC Cons Subsidies-CASH'!$S$66),"NO VAR",'DEC Cons Subsidies-CASH'!$U$66/'DEC Cons Subsidies-CASH'!$S$66))</f>
        <v>-0.38100843021916198</v>
      </c>
      <c r="K41" s="107" t="str">
        <f t="shared" si="0"/>
        <v>OK</v>
      </c>
      <c r="L41" s="93"/>
      <c r="M41" s="93"/>
      <c r="N41" s="93"/>
      <c r="O41" s="93"/>
      <c r="P41" s="93"/>
      <c r="Q41" s="93"/>
      <c r="R41" s="93"/>
    </row>
    <row r="42" spans="1:18" ht="30" hidden="1" customHeight="1" x14ac:dyDescent="0.25">
      <c r="A42" s="97" t="s">
        <v>44</v>
      </c>
      <c r="B42" s="136">
        <v>-8.9324772900000013</v>
      </c>
      <c r="C42" s="133"/>
      <c r="D42" s="115">
        <v>-0.18435543009569824</v>
      </c>
      <c r="E42" s="116"/>
      <c r="F42" s="105"/>
      <c r="G42" s="93"/>
      <c r="H42" s="93"/>
      <c r="I42" s="93"/>
      <c r="J42" s="101">
        <f>IF(EXACT(A42,'DEC Cons Subsidies-CASH'!$B$67)=TRUE,IF(ISERROR('DEC Cons Subsidies-CASH'!$U$67/'DEC Cons Subsidies-CASH'!$S$67),"NO VAR",'DEC Cons Subsidies-CASH'!$U$67/'DEC Cons Subsidies-CASH'!$S$67))</f>
        <v>-0.18435543009569824</v>
      </c>
      <c r="K42" s="107" t="str">
        <f t="shared" si="0"/>
        <v>OK</v>
      </c>
      <c r="L42" s="93"/>
      <c r="M42" s="93"/>
      <c r="N42" s="93"/>
      <c r="O42" s="93"/>
      <c r="P42" s="93"/>
      <c r="Q42" s="93"/>
      <c r="R42" s="93"/>
    </row>
    <row r="43" spans="1:18" ht="30" hidden="1" customHeight="1" x14ac:dyDescent="0.25">
      <c r="A43" s="97" t="s">
        <v>45</v>
      </c>
      <c r="B43" s="136">
        <v>165.7864909170132</v>
      </c>
      <c r="C43" s="133"/>
      <c r="D43" s="115" t="s">
        <v>176</v>
      </c>
      <c r="E43" s="116"/>
      <c r="F43" s="105"/>
      <c r="G43" s="93"/>
      <c r="H43" s="93"/>
      <c r="I43" s="93"/>
      <c r="J43" s="101">
        <f>IF(EXACT(A43,'DEC Cons Subsidies-CASH'!$B$68)=TRUE,IF(ISERROR('DEC Cons Subsidies-CASH'!$U$68/'DEC Cons Subsidies-CASH'!$S$68),"NO VAR",'DEC Cons Subsidies-CASH'!$U$68/'DEC Cons Subsidies-CASH'!$S$68))</f>
        <v>1.2399376196692633</v>
      </c>
      <c r="K43" s="107" t="str">
        <f t="shared" si="0"/>
        <v>OK</v>
      </c>
      <c r="L43" s="93"/>
      <c r="M43" s="93"/>
      <c r="N43" s="93"/>
      <c r="O43" s="93"/>
      <c r="P43" s="93"/>
      <c r="Q43" s="93"/>
      <c r="R43" s="93"/>
    </row>
    <row r="44" spans="1:18" ht="30" hidden="1" customHeight="1" x14ac:dyDescent="0.25">
      <c r="A44" s="97" t="s">
        <v>91</v>
      </c>
      <c r="B44" s="136">
        <v>-290.40945937369679</v>
      </c>
      <c r="C44" s="133"/>
      <c r="D44" s="115">
        <v>-0.3696317577987589</v>
      </c>
      <c r="E44" s="116"/>
      <c r="F44" s="105"/>
      <c r="G44" s="93"/>
      <c r="H44" s="93"/>
      <c r="I44" s="93"/>
      <c r="J44" s="101">
        <f>IF(EXACT(A44,'DEC Cons Subsidies-CASH'!$B$74)=TRUE,IF(ISERROR('DEC Cons Subsidies-CASH'!$U$74/'DEC Cons Subsidies-CASH'!$S$74),"NO VAR",'DEC Cons Subsidies-CASH'!$U$74/'DEC Cons Subsidies-CASH'!$S$74))</f>
        <v>-0.3696317577987589</v>
      </c>
      <c r="K44" s="107" t="str">
        <f t="shared" si="0"/>
        <v>OK</v>
      </c>
      <c r="L44" s="93"/>
      <c r="M44" s="93"/>
      <c r="N44" s="93"/>
      <c r="O44" s="93"/>
      <c r="P44" s="93"/>
      <c r="Q44" s="93"/>
      <c r="R44" s="93"/>
    </row>
    <row r="45" spans="1:18" ht="6" customHeight="1" thickBot="1" x14ac:dyDescent="0.3">
      <c r="A45" s="109"/>
      <c r="B45" s="118"/>
      <c r="C45" s="110"/>
      <c r="D45" s="118"/>
      <c r="E45" s="117"/>
      <c r="F45" s="111"/>
      <c r="G45" s="93"/>
      <c r="H45" s="93"/>
      <c r="I45" s="93"/>
      <c r="J45" s="93"/>
      <c r="K45" s="94"/>
      <c r="L45" s="93"/>
      <c r="M45" s="93"/>
      <c r="N45" s="93"/>
      <c r="O45" s="93"/>
      <c r="P45" s="93"/>
      <c r="Q45" s="93"/>
      <c r="R45" s="93"/>
    </row>
    <row r="46" spans="1:18" ht="30" customHeight="1" x14ac:dyDescent="0.35">
      <c r="A46" s="240" t="s">
        <v>170</v>
      </c>
      <c r="B46" s="240"/>
      <c r="C46" s="240"/>
      <c r="D46" s="240"/>
      <c r="E46" s="240"/>
      <c r="F46" s="240"/>
    </row>
    <row r="47" spans="1:18" ht="12" customHeight="1" thickBot="1" x14ac:dyDescent="0.3">
      <c r="A47" s="113"/>
      <c r="B47" s="113"/>
      <c r="C47" s="113"/>
      <c r="D47" s="113"/>
      <c r="E47" s="113"/>
      <c r="F47" s="113"/>
    </row>
    <row r="48" spans="1:18" ht="17.25" customHeight="1" x14ac:dyDescent="0.25">
      <c r="A48" s="228" t="s">
        <v>93</v>
      </c>
      <c r="B48" s="241" t="s">
        <v>84</v>
      </c>
      <c r="C48" s="242">
        <v>0</v>
      </c>
      <c r="D48" s="218" t="s">
        <v>82</v>
      </c>
      <c r="E48" s="219">
        <v>0</v>
      </c>
      <c r="F48" s="212" t="s">
        <v>83</v>
      </c>
      <c r="J48" s="98" t="s">
        <v>87</v>
      </c>
      <c r="K48" s="102" t="s">
        <v>87</v>
      </c>
    </row>
    <row r="49" spans="1:11" ht="17.25" customHeight="1" x14ac:dyDescent="0.25">
      <c r="A49" s="229"/>
      <c r="B49" s="243"/>
      <c r="C49" s="244"/>
      <c r="D49" s="220"/>
      <c r="E49" s="221"/>
      <c r="F49" s="213"/>
      <c r="J49" s="99" t="s">
        <v>72</v>
      </c>
      <c r="K49" s="103" t="s">
        <v>72</v>
      </c>
    </row>
    <row r="50" spans="1:11" ht="15.75" customHeight="1" x14ac:dyDescent="0.25">
      <c r="A50" s="95"/>
      <c r="B50" s="216"/>
      <c r="C50" s="217"/>
      <c r="D50" s="214"/>
      <c r="E50" s="215"/>
      <c r="F50" s="96"/>
      <c r="J50" s="100"/>
      <c r="K50" s="106"/>
    </row>
    <row r="51" spans="1:11" s="93" customFormat="1" ht="22.5" customHeight="1" x14ac:dyDescent="0.25">
      <c r="A51" s="97" t="s">
        <v>5</v>
      </c>
      <c r="B51" s="135">
        <v>148.42657692049215</v>
      </c>
      <c r="C51" s="137"/>
      <c r="D51" s="115">
        <v>0.10485306572290226</v>
      </c>
      <c r="E51" s="116"/>
      <c r="F51" s="104" t="s">
        <v>163</v>
      </c>
      <c r="J51" s="101">
        <f>IF(EXACT(A51,'DEC Cons Subsidies-CASH'!$B$92)=TRUE,IF(ISERROR('DEC Cons Subsidies-CASH'!$U$92/'DEC Cons Subsidies-CASH'!$S$92),"NO VAR",'DEC Cons Subsidies-CASH'!$U$92/'DEC Cons Subsidies-CASH'!$S$92))</f>
        <v>0.10485306572290226</v>
      </c>
      <c r="K51" s="107" t="str">
        <f t="shared" ref="K51:K83" si="1">IF(J51="NO VAR","NO VAR",(IF(J51=FALSE,"INCORRECT LINE BEING PICKED UP","OK")))</f>
        <v>OK</v>
      </c>
    </row>
    <row r="52" spans="1:11" s="93" customFormat="1" ht="24.75" customHeight="1" x14ac:dyDescent="0.25">
      <c r="A52" s="97" t="s">
        <v>6</v>
      </c>
      <c r="B52" s="135">
        <v>60.523328800220611</v>
      </c>
      <c r="C52" s="137"/>
      <c r="D52" s="115">
        <v>0.11994618227624615</v>
      </c>
      <c r="E52" s="116"/>
      <c r="F52" s="104" t="s">
        <v>144</v>
      </c>
      <c r="J52" s="101">
        <f>IF(EXACT(A52,'DEC Cons Subsidies-CASH'!$B$93)=TRUE,IF(ISERROR('DEC Cons Subsidies-CASH'!$U$93/'DEC Cons Subsidies-CASH'!$S$93),"NO VAR",'DEC Cons Subsidies-CASH'!$U$93/'DEC Cons Subsidies-CASH'!$S$93))</f>
        <v>0.11994618227624615</v>
      </c>
      <c r="K52" s="107" t="str">
        <f t="shared" si="1"/>
        <v>OK</v>
      </c>
    </row>
    <row r="53" spans="1:11" s="93" customFormat="1" ht="24.75" customHeight="1" x14ac:dyDescent="0.25">
      <c r="A53" s="97" t="s">
        <v>85</v>
      </c>
      <c r="B53" s="135">
        <v>34.026534367428326</v>
      </c>
      <c r="C53" s="137"/>
      <c r="D53" s="115">
        <v>0.12433024813622175</v>
      </c>
      <c r="E53" s="116"/>
      <c r="F53" s="104" t="s">
        <v>145</v>
      </c>
      <c r="J53" s="101">
        <f>IF(EXACT(A53,'DEC Cons Subsidies-CASH'!$B$94)=TRUE,IF(ISERROR('DEC Cons Subsidies-CASH'!$U$94/'DEC Cons Subsidies-CASH'!$S$94),"NO VAR",'DEC Cons Subsidies-CASH'!$U$94/'DEC Cons Subsidies-CASH'!$S$94))</f>
        <v>0.12433024813622175</v>
      </c>
      <c r="K53" s="107" t="str">
        <f t="shared" si="1"/>
        <v>OK</v>
      </c>
    </row>
    <row r="54" spans="1:11" s="93" customFormat="1" ht="24.75" customHeight="1" x14ac:dyDescent="0.25">
      <c r="A54" s="97" t="s">
        <v>86</v>
      </c>
      <c r="B54" s="135">
        <v>27.194343005465726</v>
      </c>
      <c r="C54" s="137"/>
      <c r="D54" s="115">
        <v>0.21273089580255738</v>
      </c>
      <c r="E54" s="116"/>
      <c r="F54" s="104" t="s">
        <v>146</v>
      </c>
      <c r="J54" s="101">
        <f>IF(EXACT(A54,'DEC Cons Subsidies-CASH'!$B$95)=TRUE,IF(ISERROR('DEC Cons Subsidies-CASH'!$U$95/'DEC Cons Subsidies-CASH'!$S$95),"NO VAR",'DEC Cons Subsidies-CASH'!$U$95/'DEC Cons Subsidies-CASH'!$S$95))</f>
        <v>0.21273089580255738</v>
      </c>
      <c r="K54" s="107" t="str">
        <f t="shared" si="1"/>
        <v>OK</v>
      </c>
    </row>
    <row r="55" spans="1:11" s="93" customFormat="1" ht="24.75" hidden="1" customHeight="1" x14ac:dyDescent="0.25">
      <c r="A55" s="97" t="s">
        <v>9</v>
      </c>
      <c r="B55" s="135">
        <v>10.911379281088166</v>
      </c>
      <c r="C55" s="137"/>
      <c r="D55" s="115">
        <v>-0.47876126780849088</v>
      </c>
      <c r="E55" s="116"/>
      <c r="F55" s="104"/>
      <c r="J55" s="101">
        <f>IF(EXACT(A55,'DEC Cons Subsidies-CASH'!$B$96)=TRUE,IF(ISERROR('DEC Cons Subsidies-CASH'!$U$96/'DEC Cons Subsidies-CASH'!$S$96),"NO VAR",'DEC Cons Subsidies-CASH'!$U$96/'DEC Cons Subsidies-CASH'!$S$96))</f>
        <v>-0.47876126780849088</v>
      </c>
      <c r="K55" s="107" t="str">
        <f t="shared" si="1"/>
        <v>OK</v>
      </c>
    </row>
    <row r="56" spans="1:11" s="93" customFormat="1" ht="24.75" customHeight="1" x14ac:dyDescent="0.25">
      <c r="A56" s="97" t="s">
        <v>10</v>
      </c>
      <c r="B56" s="135">
        <v>16.084298767499945</v>
      </c>
      <c r="C56" s="137"/>
      <c r="D56" s="115">
        <v>4.4559233731484217E-2</v>
      </c>
      <c r="E56" s="116"/>
      <c r="F56" s="104" t="s">
        <v>147</v>
      </c>
      <c r="J56" s="101">
        <f>IF(EXACT(A56,'DEC Cons Subsidies-CASH'!$B$97)=TRUE,IF(ISERROR('DEC Cons Subsidies-CASH'!$U$97/'DEC Cons Subsidies-CASH'!$S$97),"NO VAR",'DEC Cons Subsidies-CASH'!$U$97/'DEC Cons Subsidies-CASH'!$S$97))</f>
        <v>4.4559233731484217E-2</v>
      </c>
      <c r="K56" s="107" t="str">
        <f t="shared" si="1"/>
        <v>OK</v>
      </c>
    </row>
    <row r="57" spans="1:11" s="93" customFormat="1" ht="24.75" customHeight="1" x14ac:dyDescent="0.25">
      <c r="A57" s="97" t="s">
        <v>13</v>
      </c>
      <c r="B57" s="135">
        <v>91.438451996290041</v>
      </c>
      <c r="C57" s="137"/>
      <c r="D57" s="115">
        <v>6.222963449845962E-2</v>
      </c>
      <c r="E57" s="116"/>
      <c r="F57" s="104" t="s">
        <v>148</v>
      </c>
      <c r="J57" s="101">
        <f>IF(EXACT(A57,'DEC Cons Subsidies-CASH'!$B$102)=TRUE,IF(ISERROR('DEC Cons Subsidies-CASH'!$U$102/'DEC Cons Subsidies-CASH'!$S$102),"NO VAR",'DEC Cons Subsidies-CASH'!$U$102/'DEC Cons Subsidies-CASH'!$S$102))</f>
        <v>6.222963449845962E-2</v>
      </c>
      <c r="K57" s="107" t="str">
        <f t="shared" si="1"/>
        <v>OK</v>
      </c>
    </row>
    <row r="58" spans="1:11" s="93" customFormat="1" ht="24.75" customHeight="1" x14ac:dyDescent="0.25">
      <c r="A58" s="97" t="s">
        <v>89</v>
      </c>
      <c r="B58" s="135">
        <v>34.096840000000014</v>
      </c>
      <c r="C58" s="137"/>
      <c r="D58" s="115">
        <v>0.21138358355781756</v>
      </c>
      <c r="E58" s="116"/>
      <c r="F58" s="104" t="s">
        <v>149</v>
      </c>
      <c r="J58" s="101">
        <f>IF(EXACT(A58,'DEC Cons Subsidies-CASH'!$B$103)=TRUE,IF(ISERROR('DEC Cons Subsidies-CASH'!$U$103/'DEC Cons Subsidies-CASH'!$S$103),"NO VAR",'DEC Cons Subsidies-CASH'!$U$103/'DEC Cons Subsidies-CASH'!$S$103))</f>
        <v>0.21138358355781756</v>
      </c>
      <c r="K58" s="107" t="str">
        <f t="shared" si="1"/>
        <v>OK</v>
      </c>
    </row>
    <row r="59" spans="1:11" s="93" customFormat="1" ht="24.75" customHeight="1" x14ac:dyDescent="0.25">
      <c r="A59" s="97" t="s">
        <v>15</v>
      </c>
      <c r="B59" s="135">
        <v>-12.046280891870055</v>
      </c>
      <c r="C59" s="137"/>
      <c r="D59" s="115">
        <v>-4.6173673697797069E-2</v>
      </c>
      <c r="E59" s="116"/>
      <c r="F59" s="104" t="s">
        <v>150</v>
      </c>
      <c r="J59" s="101">
        <f>IF(EXACT(A59,'DEC Cons Subsidies-CASH'!$B$104)=TRUE,IF(ISERROR('DEC Cons Subsidies-CASH'!$U$104/'DEC Cons Subsidies-CASH'!$S$104),"NO VAR",'DEC Cons Subsidies-CASH'!$U$104/'DEC Cons Subsidies-CASH'!$S$104))</f>
        <v>-4.6173673697797069E-2</v>
      </c>
      <c r="K59" s="107" t="str">
        <f t="shared" si="1"/>
        <v>OK</v>
      </c>
    </row>
    <row r="60" spans="1:11" s="93" customFormat="1" ht="24.75" customHeight="1" x14ac:dyDescent="0.25">
      <c r="A60" s="97" t="s">
        <v>20</v>
      </c>
      <c r="B60" s="136">
        <v>-10.672460839999985</v>
      </c>
      <c r="C60" s="137"/>
      <c r="D60" s="115">
        <v>-4.5846322735344322E-2</v>
      </c>
      <c r="E60" s="116"/>
      <c r="F60" s="104" t="s">
        <v>151</v>
      </c>
      <c r="J60" s="101">
        <f>IF(EXACT(A60,'DEC Cons Subsidies-CASH'!$B$110)=TRUE,IF(ISERROR('DEC Cons Subsidies-CASH'!$U$110/'DEC Cons Subsidies-CASH'!$S$110),"NO VAR",'DEC Cons Subsidies-CASH'!$U$110/'DEC Cons Subsidies-CASH'!$S$110))</f>
        <v>-4.5846322735344322E-2</v>
      </c>
      <c r="K60" s="107" t="str">
        <f t="shared" si="1"/>
        <v>OK</v>
      </c>
    </row>
    <row r="61" spans="1:11" s="93" customFormat="1" ht="30" hidden="1" customHeight="1" x14ac:dyDescent="0.25">
      <c r="A61" s="97" t="s">
        <v>21</v>
      </c>
      <c r="B61" s="136">
        <v>0</v>
      </c>
      <c r="C61" s="137"/>
      <c r="D61" s="115" t="s">
        <v>175</v>
      </c>
      <c r="E61" s="116"/>
      <c r="F61" s="104"/>
      <c r="J61" s="101" t="str">
        <f>IF(EXACT(A61,'DEC Cons Subsidies-CASH'!$B$111)=TRUE,IF(ISERROR('DEC Cons Subsidies-CASH'!$U$111/'DEC Cons Subsidies-CASH'!$S$111),"NO VAR",'DEC Cons Subsidies-CASH'!$U$111/'DEC Cons Subsidies-CASH'!$S$111))</f>
        <v>NO VAR</v>
      </c>
      <c r="K61" s="107" t="str">
        <f t="shared" si="1"/>
        <v>NO VAR</v>
      </c>
    </row>
    <row r="62" spans="1:11" s="93" customFormat="1" ht="30" hidden="1" customHeight="1" x14ac:dyDescent="0.25">
      <c r="A62" s="97" t="s">
        <v>22</v>
      </c>
      <c r="B62" s="136">
        <v>0</v>
      </c>
      <c r="C62" s="137"/>
      <c r="D62" s="115" t="s">
        <v>175</v>
      </c>
      <c r="E62" s="116"/>
      <c r="F62" s="104"/>
      <c r="J62" s="101" t="str">
        <f>IF(EXACT(A62,'DEC Cons Subsidies-CASH'!$B$112)=TRUE,IF(ISERROR('DEC Cons Subsidies-CASH'!$U$112/'DEC Cons Subsidies-CASH'!$S$112),"NO VAR",'DEC Cons Subsidies-CASH'!$U$112/'DEC Cons Subsidies-CASH'!$S$112))</f>
        <v>NO VAR</v>
      </c>
      <c r="K62" s="107" t="str">
        <f>IF(J65="NO VAR","NO VAR",(IF(J65=FALSE,"INCORRECT LINE BEING PICKED UP","OK")))</f>
        <v>NO VAR</v>
      </c>
    </row>
    <row r="63" spans="1:11" s="93" customFormat="1" ht="30" hidden="1" customHeight="1" x14ac:dyDescent="0.25">
      <c r="A63" s="97" t="s">
        <v>23</v>
      </c>
      <c r="B63" s="136">
        <v>-0.74040163000000003</v>
      </c>
      <c r="C63" s="137"/>
      <c r="D63" s="115">
        <v>-0.39488086933333333</v>
      </c>
      <c r="E63" s="116"/>
      <c r="F63" s="104"/>
      <c r="J63" s="101">
        <f>IF(EXACT(A63,'DEC Cons Subsidies-CASH'!$B$113)=TRUE,IF(ISERROR('DEC Cons Subsidies-CASH'!$U$113/'DEC Cons Subsidies-CASH'!$S$113),"NO VAR",'DEC Cons Subsidies-CASH'!$U$113/'DEC Cons Subsidies-CASH'!$S$113))</f>
        <v>-0.39488086933333333</v>
      </c>
      <c r="K63" s="107" t="str">
        <f t="shared" si="1"/>
        <v>OK</v>
      </c>
    </row>
    <row r="64" spans="1:11" s="93" customFormat="1" ht="30" hidden="1" customHeight="1" x14ac:dyDescent="0.25">
      <c r="A64" s="97" t="s">
        <v>24</v>
      </c>
      <c r="B64" s="136">
        <v>0</v>
      </c>
      <c r="C64" s="137"/>
      <c r="D64" s="115" t="s">
        <v>175</v>
      </c>
      <c r="E64" s="116"/>
      <c r="F64" s="104"/>
      <c r="J64" s="101" t="str">
        <f>IF(EXACT(A64,'DEC Cons Subsidies-CASH'!$B$114)=TRUE,IF(ISERROR('DEC Cons Subsidies-CASH'!$U$114/'DEC Cons Subsidies-CASH'!$S$114),"NO VAR",'DEC Cons Subsidies-CASH'!$U$114/'DEC Cons Subsidies-CASH'!$S$114))</f>
        <v>NO VAR</v>
      </c>
      <c r="K64" s="107" t="str">
        <f t="shared" si="1"/>
        <v>NO VAR</v>
      </c>
    </row>
    <row r="65" spans="1:18" s="93" customFormat="1" ht="30" hidden="1" customHeight="1" x14ac:dyDescent="0.25">
      <c r="A65" s="97" t="s">
        <v>18</v>
      </c>
      <c r="B65" s="136">
        <v>0</v>
      </c>
      <c r="C65" s="137"/>
      <c r="D65" s="115" t="s">
        <v>175</v>
      </c>
      <c r="E65" s="116"/>
      <c r="F65" s="104"/>
      <c r="J65" s="101" t="str">
        <f>IF(EXACT(A65,'DEC Cons Subsidies-CASH'!$B$116)=TRUE,IF(ISERROR('DEC Cons Subsidies-CASH'!$U$116/'DEC Cons Subsidies-CASH'!$S$116),"NO VAR",'DEC Cons Subsidies-CASH'!$U$116/'DEC Cons Subsidies-CASH'!$S$116))</f>
        <v>NO VAR</v>
      </c>
      <c r="K65" s="107" t="str">
        <f t="shared" si="1"/>
        <v>NO VAR</v>
      </c>
    </row>
    <row r="66" spans="1:18" s="93" customFormat="1" ht="30" hidden="1" customHeight="1" x14ac:dyDescent="0.25">
      <c r="A66" s="97" t="s">
        <v>26</v>
      </c>
      <c r="B66" s="136">
        <v>-3.5694114799999852</v>
      </c>
      <c r="C66" s="137"/>
      <c r="D66" s="115">
        <v>-1.9827470385407758E-2</v>
      </c>
      <c r="E66" s="116"/>
      <c r="F66" s="104"/>
      <c r="J66" s="101">
        <f>IF(EXACT(A66,'DEC Cons Subsidies-CASH'!$B$117)=TRUE,IF(ISERROR('DEC Cons Subsidies-CASH'!$U$117/'DEC Cons Subsidies-CASH'!$S$117),"NO VAR",'DEC Cons Subsidies-CASH'!$U$117/'DEC Cons Subsidies-CASH'!$S$117))</f>
        <v>-1.9827470385407758E-2</v>
      </c>
      <c r="K66" s="107" t="str">
        <f t="shared" si="1"/>
        <v>OK</v>
      </c>
    </row>
    <row r="67" spans="1:18" s="93" customFormat="1" ht="30" customHeight="1" x14ac:dyDescent="0.25">
      <c r="A67" s="97" t="s">
        <v>27</v>
      </c>
      <c r="B67" s="136">
        <v>15.705318680277657</v>
      </c>
      <c r="C67" s="137"/>
      <c r="D67" s="115">
        <v>6.4288418367781319E-2</v>
      </c>
      <c r="E67" s="116"/>
      <c r="F67" s="104" t="s">
        <v>152</v>
      </c>
      <c r="J67" s="101">
        <f>IF(EXACT(A67,'DEC Cons Subsidies-CASH'!$B$118)=TRUE,IF(ISERROR('DEC Cons Subsidies-CASH'!$U$118/'DEC Cons Subsidies-CASH'!$S$118),"NO VAR",'DEC Cons Subsidies-CASH'!$U$118/'DEC Cons Subsidies-CASH'!$S$118))</f>
        <v>6.4288418367781319E-2</v>
      </c>
      <c r="K67" s="107" t="str">
        <f t="shared" si="1"/>
        <v>OK</v>
      </c>
    </row>
    <row r="68" spans="1:18" s="93" customFormat="1" ht="48.75" customHeight="1" x14ac:dyDescent="0.25">
      <c r="A68" s="97" t="s">
        <v>28</v>
      </c>
      <c r="B68" s="136">
        <v>343.84035499972231</v>
      </c>
      <c r="C68" s="137"/>
      <c r="D68" s="115">
        <v>-0.81033605151501753</v>
      </c>
      <c r="E68" s="116"/>
      <c r="F68" s="104" t="s">
        <v>164</v>
      </c>
      <c r="J68" s="101">
        <f>IF(EXACT(A68,'DEC Cons Subsidies-CASH'!$B$119)=TRUE,IF(ISERROR('DEC Cons Subsidies-CASH'!$U$119/'DEC Cons Subsidies-CASH'!$S$119),"NO VAR",'DEC Cons Subsidies-CASH'!$U$119/'DEC Cons Subsidies-CASH'!$S$119))</f>
        <v>-0.81033605151501753</v>
      </c>
      <c r="K68" s="107" t="str">
        <f t="shared" si="1"/>
        <v>OK</v>
      </c>
    </row>
    <row r="69" spans="1:18" s="93" customFormat="1" ht="24.75" customHeight="1" x14ac:dyDescent="0.25">
      <c r="A69" s="97" t="s">
        <v>30</v>
      </c>
      <c r="B69" s="136">
        <v>26.23420000000003</v>
      </c>
      <c r="C69" s="138"/>
      <c r="D69" s="115">
        <v>0.21138713186414756</v>
      </c>
      <c r="E69" s="116"/>
      <c r="F69" s="105" t="s">
        <v>153</v>
      </c>
      <c r="J69" s="101">
        <f>IF(EXACT(A69,'DEC Cons Subsidies-CASH'!$B$123)=TRUE,IF(ISERROR('DEC Cons Subsidies-CASH'!$U$123/'DEC Cons Subsidies-CASH'!$S$123),"NO VAR",'DEC Cons Subsidies-CASH'!$U$123/'DEC Cons Subsidies-CASH'!$S$123))</f>
        <v>0.21138713186414756</v>
      </c>
      <c r="K69" s="107" t="str">
        <f t="shared" si="1"/>
        <v>OK</v>
      </c>
    </row>
    <row r="70" spans="1:18" s="93" customFormat="1" ht="24.75" customHeight="1" x14ac:dyDescent="0.25">
      <c r="A70" s="97" t="s">
        <v>32</v>
      </c>
      <c r="B70" s="136">
        <v>19.534432289859097</v>
      </c>
      <c r="C70" s="138"/>
      <c r="D70" s="115">
        <v>0.13880901500936751</v>
      </c>
      <c r="E70" s="116"/>
      <c r="F70" s="105" t="s">
        <v>154</v>
      </c>
      <c r="J70" s="101">
        <f>IF(EXACT(A70,'DEC Cons Subsidies-CASH'!$B$129)=TRUE,IF(ISERROR('DEC Cons Subsidies-CASH'!$U$129/'DEC Cons Subsidies-CASH'!$S$129),"NO VAR",'DEC Cons Subsidies-CASH'!$U$129/'DEC Cons Subsidies-CASH'!$S$129))</f>
        <v>0.13880901500936751</v>
      </c>
      <c r="K70" s="107" t="str">
        <f t="shared" si="1"/>
        <v>OK</v>
      </c>
    </row>
    <row r="71" spans="1:18" s="93" customFormat="1" ht="24.75" customHeight="1" x14ac:dyDescent="0.25">
      <c r="A71" s="97" t="s">
        <v>33</v>
      </c>
      <c r="B71" s="136">
        <v>-0.24092848049568083</v>
      </c>
      <c r="C71" s="138"/>
      <c r="D71" s="115">
        <v>-3.1006024109698192E-2</v>
      </c>
      <c r="E71" s="116"/>
      <c r="F71" s="105" t="s">
        <v>155</v>
      </c>
      <c r="J71" s="101">
        <f>IF(EXACT(A71,'DEC Cons Subsidies-CASH'!$B$130)=TRUE,IF(ISERROR('DEC Cons Subsidies-CASH'!$U$130/'DEC Cons Subsidies-CASH'!$S$130),"NO VAR",'DEC Cons Subsidies-CASH'!$U$130/'DEC Cons Subsidies-CASH'!$S$130))</f>
        <v>-3.1006024109698192E-2</v>
      </c>
      <c r="K71" s="107" t="str">
        <f t="shared" si="1"/>
        <v>OK</v>
      </c>
    </row>
    <row r="72" spans="1:18" s="93" customFormat="1" ht="24.75" customHeight="1" x14ac:dyDescent="0.25">
      <c r="A72" s="97" t="s">
        <v>34</v>
      </c>
      <c r="B72" s="136">
        <v>0.59542715280962177</v>
      </c>
      <c r="C72" s="138"/>
      <c r="D72" s="115">
        <v>0.11807246686273737</v>
      </c>
      <c r="E72" s="116"/>
      <c r="F72" s="105" t="s">
        <v>156</v>
      </c>
      <c r="J72" s="101">
        <f>IF(EXACT(A72,'DEC Cons Subsidies-CASH'!$B$131)=TRUE,IF(ISERROR('DEC Cons Subsidies-CASH'!$U$131/'DEC Cons Subsidies-CASH'!$S$131),"NO VAR",'DEC Cons Subsidies-CASH'!$U$131/'DEC Cons Subsidies-CASH'!$S$131))</f>
        <v>0.11807246686273737</v>
      </c>
      <c r="K72" s="107" t="str">
        <f t="shared" si="1"/>
        <v>OK</v>
      </c>
    </row>
    <row r="73" spans="1:18" s="93" customFormat="1" ht="24.75" customHeight="1" x14ac:dyDescent="0.25">
      <c r="A73" s="97" t="s">
        <v>35</v>
      </c>
      <c r="B73" s="136">
        <v>2.4170891297868282</v>
      </c>
      <c r="C73" s="138"/>
      <c r="D73" s="115">
        <v>0.49076328915031631</v>
      </c>
      <c r="E73" s="116"/>
      <c r="F73" s="105" t="s">
        <v>157</v>
      </c>
      <c r="J73" s="101">
        <f>IF(EXACT(A73,'DEC Cons Subsidies-CASH'!$B$132)=TRUE,IF(ISERROR('DEC Cons Subsidies-CASH'!$U$132/'DEC Cons Subsidies-CASH'!$S$132),"NO VAR",'DEC Cons Subsidies-CASH'!$U$132/'DEC Cons Subsidies-CASH'!$S$132))</f>
        <v>0.49076328915031631</v>
      </c>
      <c r="K73" s="107" t="str">
        <f t="shared" si="1"/>
        <v>OK</v>
      </c>
    </row>
    <row r="74" spans="1:18" s="93" customFormat="1" ht="24.75" customHeight="1" x14ac:dyDescent="0.25">
      <c r="A74" s="97" t="s">
        <v>36</v>
      </c>
      <c r="B74" s="136">
        <v>0.16994611241203816</v>
      </c>
      <c r="C74" s="138"/>
      <c r="D74" s="115">
        <v>0.88830016625706754</v>
      </c>
      <c r="E74" s="116"/>
      <c r="F74" s="105" t="s">
        <v>158</v>
      </c>
      <c r="J74" s="101">
        <f>IF(EXACT(A74,'DEC Cons Subsidies-CASH'!$B$133)=TRUE,IF(ISERROR('DEC Cons Subsidies-CASH'!$U$133/'DEC Cons Subsidies-CASH'!$S$133),"NO VAR",'DEC Cons Subsidies-CASH'!$U$133/'DEC Cons Subsidies-CASH'!$S$133))</f>
        <v>0.88830016625706754</v>
      </c>
      <c r="K74" s="107" t="str">
        <f t="shared" si="1"/>
        <v>OK</v>
      </c>
    </row>
    <row r="75" spans="1:18" ht="24.75" hidden="1" customHeight="1" x14ac:dyDescent="0.25">
      <c r="A75" s="97" t="s">
        <v>37</v>
      </c>
      <c r="B75" s="136">
        <v>4.3744540200635895E-3</v>
      </c>
      <c r="C75" s="139"/>
      <c r="D75" s="115">
        <v>1.3719036622215066E-2</v>
      </c>
      <c r="E75" s="3"/>
      <c r="F75" s="105"/>
      <c r="J75" s="101">
        <f>IF(EXACT(A75,'DEC Cons Subsidies-CASH'!$B$134)=TRUE,IF(ISERROR('DEC Cons Subsidies-CASH'!$U$134/'DEC Cons Subsidies-CASH'!$S$134),"NO VAR",'DEC Cons Subsidies-CASH'!$U$134/'DEC Cons Subsidies-CASH'!$S$134))</f>
        <v>1.3719036622215066E-2</v>
      </c>
      <c r="K75" s="107" t="str">
        <f t="shared" si="1"/>
        <v>OK</v>
      </c>
    </row>
    <row r="76" spans="1:18" ht="24.75" customHeight="1" x14ac:dyDescent="0.25">
      <c r="A76" s="97" t="s">
        <v>38</v>
      </c>
      <c r="B76" s="136">
        <v>4.2711858523272611E-3</v>
      </c>
      <c r="C76" s="139"/>
      <c r="D76" s="115">
        <v>4.3534302405221423E-2</v>
      </c>
      <c r="E76" s="3"/>
      <c r="F76" s="105" t="s">
        <v>159</v>
      </c>
      <c r="J76" s="101">
        <f>IF(EXACT(A76,'DEC Cons Subsidies-CASH'!$B$135)=TRUE,IF(ISERROR('DEC Cons Subsidies-CASH'!$U$135/'DEC Cons Subsidies-CASH'!$S$135),"NO VAR",'DEC Cons Subsidies-CASH'!$U$135/'DEC Cons Subsidies-CASH'!$S$135))</f>
        <v>4.3534302405221423E-2</v>
      </c>
      <c r="K76" s="107" t="str">
        <f t="shared" si="1"/>
        <v>OK</v>
      </c>
    </row>
    <row r="77" spans="1:18" ht="24.75" customHeight="1" x14ac:dyDescent="0.25">
      <c r="A77" s="97" t="s">
        <v>39</v>
      </c>
      <c r="B77" s="136">
        <v>-1.0419444244301825E-2</v>
      </c>
      <c r="C77" s="139"/>
      <c r="D77" s="115">
        <v>-0.35400257470152968</v>
      </c>
      <c r="E77" s="3"/>
      <c r="F77" s="105" t="s">
        <v>160</v>
      </c>
      <c r="J77" s="101">
        <f>IF(EXACT(A77,'DEC Cons Subsidies-CASH'!$B$136)=TRUE,IF(ISERROR('DEC Cons Subsidies-CASH'!$U$136/'DEC Cons Subsidies-CASH'!$S$136),"NO VAR",'DEC Cons Subsidies-CASH'!$U$136/'DEC Cons Subsidies-CASH'!$S$136))</f>
        <v>-0.35400257470152968</v>
      </c>
      <c r="K77" s="107" t="str">
        <f t="shared" si="1"/>
        <v>OK</v>
      </c>
    </row>
    <row r="78" spans="1:18" ht="24.75" hidden="1" customHeight="1" x14ac:dyDescent="0.25">
      <c r="A78" s="97" t="s">
        <v>40</v>
      </c>
      <c r="B78" s="136">
        <v>-0.43858073571118439</v>
      </c>
      <c r="C78" s="139"/>
      <c r="D78" s="115">
        <v>-2.5029406785546716E-3</v>
      </c>
      <c r="E78" s="3"/>
      <c r="F78" s="105"/>
      <c r="J78" s="101">
        <f>IF(EXACT(A78,'DEC Cons Subsidies-CASH'!$B$137)=TRUE,IF(ISERROR('DEC Cons Subsidies-CASH'!$U$137/'DEC Cons Subsidies-CASH'!$S$137),"NO VAR",'DEC Cons Subsidies-CASH'!$U$137/'DEC Cons Subsidies-CASH'!$S$137))</f>
        <v>-2.5029406785546716E-3</v>
      </c>
      <c r="K78" s="107" t="str">
        <f t="shared" si="1"/>
        <v>OK</v>
      </c>
    </row>
    <row r="79" spans="1:18" ht="24.75" customHeight="1" x14ac:dyDescent="0.25">
      <c r="A79" s="97" t="s">
        <v>78</v>
      </c>
      <c r="B79" s="136">
        <v>217.54878202063799</v>
      </c>
      <c r="C79" s="139"/>
      <c r="D79" s="115">
        <v>-0.94697523064853772</v>
      </c>
      <c r="E79" s="3"/>
      <c r="F79" s="105" t="s">
        <v>166</v>
      </c>
      <c r="J79" s="101">
        <f>IF(EXACT(A79,'DEC Cons Subsidies-CASH'!$B$140)=TRUE,IF(ISERROR('DEC Cons Subsidies-CASH'!$U$140/'DEC Cons Subsidies-CASH'!$S$140),"NO VAR",'DEC Cons Subsidies-CASH'!$U$140/'DEC Cons Subsidies-CASH'!$S$140))</f>
        <v>-0.94697523064853772</v>
      </c>
      <c r="K79" s="107" t="str">
        <f t="shared" si="1"/>
        <v>OK</v>
      </c>
      <c r="L79" s="93"/>
      <c r="M79" s="93"/>
      <c r="N79" s="93"/>
      <c r="O79" s="93"/>
      <c r="P79" s="93"/>
      <c r="Q79" s="93"/>
      <c r="R79" s="93"/>
    </row>
    <row r="80" spans="1:18" ht="24.75" hidden="1" customHeight="1" x14ac:dyDescent="0.25">
      <c r="A80" s="97" t="s">
        <v>43</v>
      </c>
      <c r="B80" s="136">
        <v>-9.9355576099999894</v>
      </c>
      <c r="C80" s="138"/>
      <c r="D80" s="115">
        <v>-2.7450453452014936E-2</v>
      </c>
      <c r="E80" s="116"/>
      <c r="F80" s="105"/>
      <c r="G80" s="93"/>
      <c r="H80" s="93"/>
      <c r="I80" s="93"/>
      <c r="J80" s="101">
        <f>IF(EXACT(A80,'DEC Cons Subsidies-CASH'!$B$145)=TRUE,IF(ISERROR('DEC Cons Subsidies-CASH'!$U$145/'DEC Cons Subsidies-CASH'!$S$145),"NO VAR",'DEC Cons Subsidies-CASH'!$U$145/'DEC Cons Subsidies-CASH'!$S$145))</f>
        <v>-2.7450453452014936E-2</v>
      </c>
      <c r="K80" s="107" t="str">
        <f t="shared" si="1"/>
        <v>OK</v>
      </c>
      <c r="L80" s="93"/>
      <c r="M80" s="93"/>
      <c r="N80" s="93"/>
      <c r="O80" s="93"/>
      <c r="P80" s="93"/>
      <c r="Q80" s="93"/>
      <c r="R80" s="93"/>
    </row>
    <row r="81" spans="1:18" ht="24.75" hidden="1" customHeight="1" x14ac:dyDescent="0.25">
      <c r="A81" s="97" t="s">
        <v>44</v>
      </c>
      <c r="B81" s="136">
        <v>0</v>
      </c>
      <c r="C81" s="138"/>
      <c r="D81" s="115" t="s">
        <v>175</v>
      </c>
      <c r="E81" s="116"/>
      <c r="F81" s="105"/>
      <c r="G81" s="93"/>
      <c r="H81" s="93"/>
      <c r="I81" s="93"/>
      <c r="J81" s="101">
        <f>IF(EXACT(A81,'DEC Cons Subsidies-CASH'!$B$146)=TRUE,IF(ISERROR('DEC Cons Subsidies-CASH'!$U$146/'DEC Cons Subsidies-CASH'!$S$146),"NO VAR",'DEC Cons Subsidies-CASH'!$U$146/'DEC Cons Subsidies-CASH'!$S$146))</f>
        <v>0</v>
      </c>
      <c r="K81" s="107" t="str">
        <f t="shared" si="1"/>
        <v>OK</v>
      </c>
      <c r="L81" s="93"/>
      <c r="M81" s="93"/>
      <c r="N81" s="93"/>
      <c r="O81" s="93"/>
      <c r="P81" s="93"/>
      <c r="Q81" s="93"/>
      <c r="R81" s="93"/>
    </row>
    <row r="82" spans="1:18" ht="24.75" hidden="1" customHeight="1" x14ac:dyDescent="0.25">
      <c r="A82" s="97" t="s">
        <v>45</v>
      </c>
      <c r="B82" s="136">
        <v>8.5042952295738701</v>
      </c>
      <c r="C82" s="138"/>
      <c r="D82" s="115">
        <v>2.922561704261074E-2</v>
      </c>
      <c r="E82" s="116"/>
      <c r="F82" s="105"/>
      <c r="G82" s="93"/>
      <c r="H82" s="93"/>
      <c r="I82" s="93"/>
      <c r="J82" s="101">
        <f>IF(EXACT(A82,'DEC Cons Subsidies-CASH'!$B$147)=TRUE,IF(ISERROR('DEC Cons Subsidies-CASH'!$U$147/'DEC Cons Subsidies-CASH'!$S$147),"NO VAR",'DEC Cons Subsidies-CASH'!$U$147/'DEC Cons Subsidies-CASH'!$S$147))</f>
        <v>2.922561704261074E-2</v>
      </c>
      <c r="K82" s="107" t="str">
        <f t="shared" si="1"/>
        <v>OK</v>
      </c>
      <c r="L82" s="93"/>
      <c r="M82" s="93"/>
      <c r="N82" s="93"/>
      <c r="O82" s="93"/>
      <c r="P82" s="93"/>
      <c r="Q82" s="93"/>
      <c r="R82" s="93"/>
    </row>
    <row r="83" spans="1:18" ht="24.75" customHeight="1" x14ac:dyDescent="0.25">
      <c r="A83" s="97" t="s">
        <v>91</v>
      </c>
      <c r="B83" s="165">
        <v>247.77063615840009</v>
      </c>
      <c r="C83" s="116"/>
      <c r="D83" s="115" t="s">
        <v>176</v>
      </c>
      <c r="E83" s="116"/>
      <c r="F83" s="105" t="s">
        <v>161</v>
      </c>
      <c r="G83" s="93"/>
      <c r="H83" s="93"/>
      <c r="I83" s="93"/>
      <c r="J83" s="101">
        <f>IF(EXACT(A83,'DEC Cons Subsidies-CASH'!$B$153)=TRUE,IF(ISERROR('DEC Cons Subsidies-CASH'!$U$153/'DEC Cons Subsidies-CASH'!$S$153),"NO VAR",'DEC Cons Subsidies-CASH'!$U$153/'DEC Cons Subsidies-CASH'!$S$153))</f>
        <v>1.0011247266541961</v>
      </c>
      <c r="K83" s="107" t="str">
        <f t="shared" si="1"/>
        <v>OK</v>
      </c>
    </row>
    <row r="84" spans="1:18" ht="5.25" customHeight="1" thickBot="1" x14ac:dyDescent="0.3">
      <c r="A84" s="112"/>
      <c r="B84" s="119"/>
      <c r="C84" s="120"/>
      <c r="D84" s="119"/>
      <c r="E84" s="120"/>
      <c r="F84" s="114"/>
    </row>
  </sheetData>
  <mergeCells count="20">
    <mergeCell ref="A6:F6"/>
    <mergeCell ref="A1:F1"/>
    <mergeCell ref="A2:F2"/>
    <mergeCell ref="A3:F3"/>
    <mergeCell ref="A4:F4"/>
    <mergeCell ref="A5:F5"/>
    <mergeCell ref="B50:C50"/>
    <mergeCell ref="D50:E50"/>
    <mergeCell ref="A7:F7"/>
    <mergeCell ref="A9:A10"/>
    <mergeCell ref="B9:C10"/>
    <mergeCell ref="D9:E10"/>
    <mergeCell ref="F9:F10"/>
    <mergeCell ref="B11:C11"/>
    <mergeCell ref="D11:E11"/>
    <mergeCell ref="A46:F46"/>
    <mergeCell ref="A48:A49"/>
    <mergeCell ref="B48:C49"/>
    <mergeCell ref="D48:E49"/>
    <mergeCell ref="F48:F49"/>
  </mergeCells>
  <conditionalFormatting sqref="A9:B9 D9 A10">
    <cfRule type="cellIs" dxfId="1602" priority="1603" operator="equal">
      <formula>"Hide No Variance"</formula>
    </cfRule>
  </conditionalFormatting>
  <conditionalFormatting sqref="B12:B18">
    <cfRule type="cellIs" dxfId="1601" priority="1602" operator="equal">
      <formula>"HIDE "</formula>
    </cfRule>
  </conditionalFormatting>
  <conditionalFormatting sqref="J45 J11:K21">
    <cfRule type="cellIs" dxfId="1600" priority="1601" operator="equal">
      <formula>"NO VAR"</formula>
    </cfRule>
  </conditionalFormatting>
  <conditionalFormatting sqref="J12:K21">
    <cfRule type="cellIs" dxfId="1599" priority="1600" operator="equal">
      <formula>"HIDE-NO VAR"</formula>
    </cfRule>
  </conditionalFormatting>
  <conditionalFormatting sqref="J12:K21">
    <cfRule type="cellIs" dxfId="1598" priority="1599" operator="equal">
      <formula>"ERROR "</formula>
    </cfRule>
  </conditionalFormatting>
  <conditionalFormatting sqref="J13">
    <cfRule type="cellIs" dxfId="1597" priority="1598" operator="equal">
      <formula>"NO VAR"</formula>
    </cfRule>
  </conditionalFormatting>
  <conditionalFormatting sqref="J13">
    <cfRule type="cellIs" dxfId="1596" priority="1597" operator="equal">
      <formula>"NO VAR"</formula>
    </cfRule>
  </conditionalFormatting>
  <conditionalFormatting sqref="J12">
    <cfRule type="cellIs" dxfId="1595" priority="1596" operator="equal">
      <formula>"HIDE-NO VAR"</formula>
    </cfRule>
  </conditionalFormatting>
  <conditionalFormatting sqref="J12">
    <cfRule type="cellIs" dxfId="1594" priority="1595" operator="equal">
      <formula>"NO VAR"</formula>
    </cfRule>
  </conditionalFormatting>
  <conditionalFormatting sqref="J12">
    <cfRule type="cellIs" dxfId="1593" priority="1594" operator="equal">
      <formula>"NO VAR"</formula>
    </cfRule>
  </conditionalFormatting>
  <conditionalFormatting sqref="J12">
    <cfRule type="cellIs" dxfId="1592" priority="1593" operator="equal">
      <formula>"HIDE-NO VAR"</formula>
    </cfRule>
  </conditionalFormatting>
  <conditionalFormatting sqref="J12">
    <cfRule type="cellIs" dxfId="1591" priority="1592" operator="equal">
      <formula>"NO VAR"</formula>
    </cfRule>
  </conditionalFormatting>
  <conditionalFormatting sqref="J12">
    <cfRule type="cellIs" dxfId="1590" priority="1591" operator="equal">
      <formula>"NO VAR"</formula>
    </cfRule>
  </conditionalFormatting>
  <conditionalFormatting sqref="J12">
    <cfRule type="cellIs" dxfId="1589" priority="1590" operator="equal">
      <formula>"HIDE-NO VAR"</formula>
    </cfRule>
  </conditionalFormatting>
  <conditionalFormatting sqref="J12">
    <cfRule type="cellIs" dxfId="1588" priority="1589" operator="equal">
      <formula>"NO VAR"</formula>
    </cfRule>
  </conditionalFormatting>
  <conditionalFormatting sqref="J12">
    <cfRule type="cellIs" dxfId="1587" priority="1588" operator="equal">
      <formula>"NO VAR"</formula>
    </cfRule>
  </conditionalFormatting>
  <conditionalFormatting sqref="J13">
    <cfRule type="cellIs" dxfId="1586" priority="1587" operator="equal">
      <formula>"HIDE-NO VAR"</formula>
    </cfRule>
  </conditionalFormatting>
  <conditionalFormatting sqref="J13">
    <cfRule type="cellIs" dxfId="1585" priority="1586" operator="equal">
      <formula>"HIDE-NO VAR"</formula>
    </cfRule>
  </conditionalFormatting>
  <conditionalFormatting sqref="J13">
    <cfRule type="cellIs" dxfId="1584" priority="1585" operator="equal">
      <formula>"NO VAR"</formula>
    </cfRule>
  </conditionalFormatting>
  <conditionalFormatting sqref="J13">
    <cfRule type="cellIs" dxfId="1583" priority="1584" operator="equal">
      <formula>"HIDE-NO VAR"</formula>
    </cfRule>
  </conditionalFormatting>
  <conditionalFormatting sqref="J13">
    <cfRule type="cellIs" dxfId="1582" priority="1583" operator="equal">
      <formula>"NO VAR"</formula>
    </cfRule>
  </conditionalFormatting>
  <conditionalFormatting sqref="J13">
    <cfRule type="cellIs" dxfId="1581" priority="1582" operator="equal">
      <formula>"HIDE-NO VAR"</formula>
    </cfRule>
  </conditionalFormatting>
  <conditionalFormatting sqref="J13">
    <cfRule type="cellIs" dxfId="1580" priority="1581" operator="equal">
      <formula>"NO VAR"</formula>
    </cfRule>
  </conditionalFormatting>
  <conditionalFormatting sqref="J13">
    <cfRule type="cellIs" dxfId="1579" priority="1580" operator="equal">
      <formula>"NO VAR"</formula>
    </cfRule>
  </conditionalFormatting>
  <conditionalFormatting sqref="K13">
    <cfRule type="cellIs" dxfId="1578" priority="1579" operator="equal">
      <formula>"HIDE-NO VAR"</formula>
    </cfRule>
  </conditionalFormatting>
  <conditionalFormatting sqref="K13">
    <cfRule type="cellIs" dxfId="1577" priority="1578" operator="equal">
      <formula>"NO VAR"</formula>
    </cfRule>
  </conditionalFormatting>
  <conditionalFormatting sqref="K13">
    <cfRule type="cellIs" dxfId="1576" priority="1577" operator="equal">
      <formula>"NO VAR"</formula>
    </cfRule>
  </conditionalFormatting>
  <conditionalFormatting sqref="K12">
    <cfRule type="cellIs" dxfId="1575" priority="1576" operator="equal">
      <formula>"HIDE-NO VAR"</formula>
    </cfRule>
  </conditionalFormatting>
  <conditionalFormatting sqref="K12">
    <cfRule type="cellIs" dxfId="1574" priority="1575" operator="equal">
      <formula>"NO VAR"</formula>
    </cfRule>
  </conditionalFormatting>
  <conditionalFormatting sqref="K12">
    <cfRule type="cellIs" dxfId="1573" priority="1574" operator="equal">
      <formula>"NO VAR"</formula>
    </cfRule>
  </conditionalFormatting>
  <conditionalFormatting sqref="K12">
    <cfRule type="cellIs" dxfId="1572" priority="1573" operator="equal">
      <formula>"HIDE-NO VAR"</formula>
    </cfRule>
  </conditionalFormatting>
  <conditionalFormatting sqref="K12">
    <cfRule type="cellIs" dxfId="1571" priority="1572" operator="equal">
      <formula>"NO VAR"</formula>
    </cfRule>
  </conditionalFormatting>
  <conditionalFormatting sqref="K12">
    <cfRule type="cellIs" dxfId="1570" priority="1571" operator="equal">
      <formula>"NO VAR"</formula>
    </cfRule>
  </conditionalFormatting>
  <conditionalFormatting sqref="K12">
    <cfRule type="cellIs" dxfId="1569" priority="1570" operator="equal">
      <formula>"HIDE-NO VAR"</formula>
    </cfRule>
  </conditionalFormatting>
  <conditionalFormatting sqref="K12">
    <cfRule type="cellIs" dxfId="1568" priority="1569" operator="equal">
      <formula>"NO VAR"</formula>
    </cfRule>
  </conditionalFormatting>
  <conditionalFormatting sqref="K12">
    <cfRule type="cellIs" dxfId="1567" priority="1568" operator="equal">
      <formula>"NO VAR"</formula>
    </cfRule>
  </conditionalFormatting>
  <conditionalFormatting sqref="K13">
    <cfRule type="cellIs" dxfId="1566" priority="1567" operator="equal">
      <formula>"HIDE-NO VAR"</formula>
    </cfRule>
  </conditionalFormatting>
  <conditionalFormatting sqref="K13">
    <cfRule type="cellIs" dxfId="1565" priority="1566" operator="equal">
      <formula>"HIDE-NO VAR"</formula>
    </cfRule>
  </conditionalFormatting>
  <conditionalFormatting sqref="K13">
    <cfRule type="cellIs" dxfId="1564" priority="1565" operator="equal">
      <formula>"NO VAR"</formula>
    </cfRule>
  </conditionalFormatting>
  <conditionalFormatting sqref="K13">
    <cfRule type="cellIs" dxfId="1563" priority="1564" operator="equal">
      <formula>"HIDE-NO VAR"</formula>
    </cfRule>
  </conditionalFormatting>
  <conditionalFormatting sqref="K13">
    <cfRule type="cellIs" dxfId="1562" priority="1563" operator="equal">
      <formula>"NO VAR"</formula>
    </cfRule>
  </conditionalFormatting>
  <conditionalFormatting sqref="K13">
    <cfRule type="cellIs" dxfId="1561" priority="1562" operator="equal">
      <formula>"HIDE-NO VAR"</formula>
    </cfRule>
  </conditionalFormatting>
  <conditionalFormatting sqref="K13">
    <cfRule type="cellIs" dxfId="1560" priority="1561" operator="equal">
      <formula>"NO VAR"</formula>
    </cfRule>
  </conditionalFormatting>
  <conditionalFormatting sqref="K13">
    <cfRule type="cellIs" dxfId="1559" priority="1560" operator="equal">
      <formula>"NO VAR"</formula>
    </cfRule>
  </conditionalFormatting>
  <conditionalFormatting sqref="K12:K21">
    <cfRule type="cellIs" dxfId="1558" priority="1559" operator="equal">
      <formula>"INCORRECT LINE BEING PICKED UP"</formula>
    </cfRule>
  </conditionalFormatting>
  <conditionalFormatting sqref="B19:B20">
    <cfRule type="cellIs" dxfId="1557" priority="1558" operator="equal">
      <formula>"HIDE "</formula>
    </cfRule>
  </conditionalFormatting>
  <conditionalFormatting sqref="D12:D24 D41:D45 D26:D39">
    <cfRule type="cellIs" dxfId="1556" priority="952" operator="equal">
      <formula>"HIDE "</formula>
    </cfRule>
  </conditionalFormatting>
  <conditionalFormatting sqref="B22:B24 E22:E24">
    <cfRule type="cellIs" dxfId="1555" priority="1557" operator="equal">
      <formula>"HIDE "</formula>
    </cfRule>
  </conditionalFormatting>
  <conditionalFormatting sqref="J22:J24">
    <cfRule type="cellIs" dxfId="1554" priority="1556" operator="equal">
      <formula>"NO VAR"</formula>
    </cfRule>
  </conditionalFormatting>
  <conditionalFormatting sqref="J22:J24">
    <cfRule type="cellIs" dxfId="1553" priority="1555" operator="equal">
      <formula>"HIDE-NO VAR"</formula>
    </cfRule>
  </conditionalFormatting>
  <conditionalFormatting sqref="J22:J24">
    <cfRule type="cellIs" dxfId="1552" priority="1554" operator="equal">
      <formula>"ERROR "</formula>
    </cfRule>
  </conditionalFormatting>
  <conditionalFormatting sqref="J22:J24">
    <cfRule type="cellIs" dxfId="1551" priority="1553" operator="equal">
      <formula>"HIDE-NO VAR"</formula>
    </cfRule>
  </conditionalFormatting>
  <conditionalFormatting sqref="J22:J24">
    <cfRule type="cellIs" dxfId="1550" priority="1552" operator="equal">
      <formula>"HIDE-NO VAR"</formula>
    </cfRule>
  </conditionalFormatting>
  <conditionalFormatting sqref="J22:J24">
    <cfRule type="cellIs" dxfId="1549" priority="1551" operator="equal">
      <formula>"NO VAR"</formula>
    </cfRule>
  </conditionalFormatting>
  <conditionalFormatting sqref="J22:J24">
    <cfRule type="cellIs" dxfId="1548" priority="1550" operator="equal">
      <formula>"HIDE-NO VAR"</formula>
    </cfRule>
  </conditionalFormatting>
  <conditionalFormatting sqref="J22:J24">
    <cfRule type="cellIs" dxfId="1547" priority="1549" operator="equal">
      <formula>"NO VAR"</formula>
    </cfRule>
  </conditionalFormatting>
  <conditionalFormatting sqref="J22:J24">
    <cfRule type="cellIs" dxfId="1546" priority="1548" operator="equal">
      <formula>"HIDE-NO VAR"</formula>
    </cfRule>
  </conditionalFormatting>
  <conditionalFormatting sqref="J22:J24">
    <cfRule type="cellIs" dxfId="1545" priority="1547" operator="equal">
      <formula>"NO VAR"</formula>
    </cfRule>
  </conditionalFormatting>
  <conditionalFormatting sqref="J22:J24">
    <cfRule type="cellIs" dxfId="1544" priority="1546" operator="equal">
      <formula>"NO VAR"</formula>
    </cfRule>
  </conditionalFormatting>
  <conditionalFormatting sqref="J22:J24">
    <cfRule type="cellIs" dxfId="1543" priority="1545" operator="equal">
      <formula>"HIDE-NO VAR"</formula>
    </cfRule>
  </conditionalFormatting>
  <conditionalFormatting sqref="J22:J24">
    <cfRule type="cellIs" dxfId="1542" priority="1544" operator="equal">
      <formula>"NO VAR"</formula>
    </cfRule>
  </conditionalFormatting>
  <conditionalFormatting sqref="J22:J24">
    <cfRule type="cellIs" dxfId="1541" priority="1543" operator="equal">
      <formula>"NO VAR"</formula>
    </cfRule>
  </conditionalFormatting>
  <conditionalFormatting sqref="J22:J24">
    <cfRule type="cellIs" dxfId="1540" priority="1542" operator="equal">
      <formula>"HIDE-NO VAR"</formula>
    </cfRule>
  </conditionalFormatting>
  <conditionalFormatting sqref="J22:J24">
    <cfRule type="cellIs" dxfId="1539" priority="1541" operator="equal">
      <formula>"NO VAR"</formula>
    </cfRule>
  </conditionalFormatting>
  <conditionalFormatting sqref="J22:J24">
    <cfRule type="cellIs" dxfId="1538" priority="1540" operator="equal">
      <formula>"NO VAR"</formula>
    </cfRule>
  </conditionalFormatting>
  <conditionalFormatting sqref="J22:J24">
    <cfRule type="cellIs" dxfId="1537" priority="1539" operator="equal">
      <formula>"HIDE-NO VAR"</formula>
    </cfRule>
  </conditionalFormatting>
  <conditionalFormatting sqref="J22:J24">
    <cfRule type="cellIs" dxfId="1536" priority="1538" operator="equal">
      <formula>"NO VAR"</formula>
    </cfRule>
  </conditionalFormatting>
  <conditionalFormatting sqref="J22:J24">
    <cfRule type="cellIs" dxfId="1535" priority="1537" operator="equal">
      <formula>"NO VAR"</formula>
    </cfRule>
  </conditionalFormatting>
  <conditionalFormatting sqref="J22:J24">
    <cfRule type="cellIs" dxfId="1534" priority="1536" operator="equal">
      <formula>"HIDE-NO VAR"</formula>
    </cfRule>
  </conditionalFormatting>
  <conditionalFormatting sqref="J22:J24">
    <cfRule type="cellIs" dxfId="1533" priority="1535" operator="equal">
      <formula>"NO VAR"</formula>
    </cfRule>
  </conditionalFormatting>
  <conditionalFormatting sqref="J22:J24">
    <cfRule type="cellIs" dxfId="1532" priority="1534" operator="equal">
      <formula>"NO VAR"</formula>
    </cfRule>
  </conditionalFormatting>
  <conditionalFormatting sqref="J22:J24">
    <cfRule type="cellIs" dxfId="1531" priority="1533" operator="equal">
      <formula>"HIDE-NO VAR"</formula>
    </cfRule>
  </conditionalFormatting>
  <conditionalFormatting sqref="J22:J24">
    <cfRule type="cellIs" dxfId="1530" priority="1532" operator="equal">
      <formula>"NO VAR"</formula>
    </cfRule>
  </conditionalFormatting>
  <conditionalFormatting sqref="J22:J24">
    <cfRule type="cellIs" dxfId="1529" priority="1531" operator="equal">
      <formula>"NO VAR"</formula>
    </cfRule>
  </conditionalFormatting>
  <conditionalFormatting sqref="J22:J24">
    <cfRule type="cellIs" dxfId="1528" priority="1530" operator="equal">
      <formula>"HIDE-NO VAR"</formula>
    </cfRule>
  </conditionalFormatting>
  <conditionalFormatting sqref="J22:J24">
    <cfRule type="cellIs" dxfId="1527" priority="1529" operator="equal">
      <formula>"NO VAR"</formula>
    </cfRule>
  </conditionalFormatting>
  <conditionalFormatting sqref="J22:J24">
    <cfRule type="cellIs" dxfId="1526" priority="1528" operator="equal">
      <formula>"NO VAR"</formula>
    </cfRule>
  </conditionalFormatting>
  <conditionalFormatting sqref="J22:J24">
    <cfRule type="cellIs" dxfId="1525" priority="1527" operator="equal">
      <formula>"HIDE-NO VAR"</formula>
    </cfRule>
  </conditionalFormatting>
  <conditionalFormatting sqref="J22:J24">
    <cfRule type="cellIs" dxfId="1524" priority="1526" operator="equal">
      <formula>"NO VAR"</formula>
    </cfRule>
  </conditionalFormatting>
  <conditionalFormatting sqref="J22:J24">
    <cfRule type="cellIs" dxfId="1523" priority="1525" operator="equal">
      <formula>"NO VAR"</formula>
    </cfRule>
  </conditionalFormatting>
  <conditionalFormatting sqref="K22:K24">
    <cfRule type="cellIs" dxfId="1522" priority="1524" operator="equal">
      <formula>"NO VAR"</formula>
    </cfRule>
  </conditionalFormatting>
  <conditionalFormatting sqref="K22:K24">
    <cfRule type="cellIs" dxfId="1521" priority="1523" operator="equal">
      <formula>"HIDE-NO VAR"</formula>
    </cfRule>
  </conditionalFormatting>
  <conditionalFormatting sqref="K22:K24">
    <cfRule type="cellIs" dxfId="1520" priority="1522" operator="equal">
      <formula>"ERROR "</formula>
    </cfRule>
  </conditionalFormatting>
  <conditionalFormatting sqref="K22:K24">
    <cfRule type="cellIs" dxfId="1519" priority="1521" operator="equal">
      <formula>"HIDE-NO VAR"</formula>
    </cfRule>
  </conditionalFormatting>
  <conditionalFormatting sqref="K22:K24">
    <cfRule type="cellIs" dxfId="1518" priority="1520" operator="equal">
      <formula>"HIDE-NO VAR"</formula>
    </cfRule>
  </conditionalFormatting>
  <conditionalFormatting sqref="K22:K24">
    <cfRule type="cellIs" dxfId="1517" priority="1519" operator="equal">
      <formula>"NO VAR"</formula>
    </cfRule>
  </conditionalFormatting>
  <conditionalFormatting sqref="K22:K24">
    <cfRule type="cellIs" dxfId="1516" priority="1518" operator="equal">
      <formula>"HIDE-NO VAR"</formula>
    </cfRule>
  </conditionalFormatting>
  <conditionalFormatting sqref="K22:K24">
    <cfRule type="cellIs" dxfId="1515" priority="1517" operator="equal">
      <formula>"NO VAR"</formula>
    </cfRule>
  </conditionalFormatting>
  <conditionalFormatting sqref="K22:K24">
    <cfRule type="cellIs" dxfId="1514" priority="1516" operator="equal">
      <formula>"HIDE-NO VAR"</formula>
    </cfRule>
  </conditionalFormatting>
  <conditionalFormatting sqref="K22:K24">
    <cfRule type="cellIs" dxfId="1513" priority="1515" operator="equal">
      <formula>"NO VAR"</formula>
    </cfRule>
  </conditionalFormatting>
  <conditionalFormatting sqref="K22:K24">
    <cfRule type="cellIs" dxfId="1512" priority="1514" operator="equal">
      <formula>"NO VAR"</formula>
    </cfRule>
  </conditionalFormatting>
  <conditionalFormatting sqref="K22:K24">
    <cfRule type="cellIs" dxfId="1511" priority="1513" operator="equal">
      <formula>"HIDE-NO VAR"</formula>
    </cfRule>
  </conditionalFormatting>
  <conditionalFormatting sqref="K22:K24">
    <cfRule type="cellIs" dxfId="1510" priority="1512" operator="equal">
      <formula>"NO VAR"</formula>
    </cfRule>
  </conditionalFormatting>
  <conditionalFormatting sqref="K22:K24">
    <cfRule type="cellIs" dxfId="1509" priority="1511" operator="equal">
      <formula>"NO VAR"</formula>
    </cfRule>
  </conditionalFormatting>
  <conditionalFormatting sqref="K22:K24">
    <cfRule type="cellIs" dxfId="1508" priority="1510" operator="equal">
      <formula>"HIDE-NO VAR"</formula>
    </cfRule>
  </conditionalFormatting>
  <conditionalFormatting sqref="K22:K24">
    <cfRule type="cellIs" dxfId="1507" priority="1509" operator="equal">
      <formula>"NO VAR"</formula>
    </cfRule>
  </conditionalFormatting>
  <conditionalFormatting sqref="K22:K24">
    <cfRule type="cellIs" dxfId="1506" priority="1508" operator="equal">
      <formula>"NO VAR"</formula>
    </cfRule>
  </conditionalFormatting>
  <conditionalFormatting sqref="K22:K24">
    <cfRule type="cellIs" dxfId="1505" priority="1507" operator="equal">
      <formula>"HIDE-NO VAR"</formula>
    </cfRule>
  </conditionalFormatting>
  <conditionalFormatting sqref="K22:K24">
    <cfRule type="cellIs" dxfId="1504" priority="1506" operator="equal">
      <formula>"NO VAR"</formula>
    </cfRule>
  </conditionalFormatting>
  <conditionalFormatting sqref="K22:K24">
    <cfRule type="cellIs" dxfId="1503" priority="1505" operator="equal">
      <formula>"NO VAR"</formula>
    </cfRule>
  </conditionalFormatting>
  <conditionalFormatting sqref="K22:K24">
    <cfRule type="cellIs" dxfId="1502" priority="1504" operator="equal">
      <formula>"HIDE-NO VAR"</formula>
    </cfRule>
  </conditionalFormatting>
  <conditionalFormatting sqref="K22:K24">
    <cfRule type="cellIs" dxfId="1501" priority="1503" operator="equal">
      <formula>"NO VAR"</formula>
    </cfRule>
  </conditionalFormatting>
  <conditionalFormatting sqref="K22:K24">
    <cfRule type="cellIs" dxfId="1500" priority="1502" operator="equal">
      <formula>"NO VAR"</formula>
    </cfRule>
  </conditionalFormatting>
  <conditionalFormatting sqref="K22:K24">
    <cfRule type="cellIs" dxfId="1499" priority="1501" operator="equal">
      <formula>"HIDE-NO VAR"</formula>
    </cfRule>
  </conditionalFormatting>
  <conditionalFormatting sqref="K22:K24">
    <cfRule type="cellIs" dxfId="1498" priority="1500" operator="equal">
      <formula>"NO VAR"</formula>
    </cfRule>
  </conditionalFormatting>
  <conditionalFormatting sqref="K22:K24">
    <cfRule type="cellIs" dxfId="1497" priority="1499" operator="equal">
      <formula>"NO VAR"</formula>
    </cfRule>
  </conditionalFormatting>
  <conditionalFormatting sqref="K22:K24">
    <cfRule type="cellIs" dxfId="1496" priority="1498" operator="equal">
      <formula>"HIDE-NO VAR"</formula>
    </cfRule>
  </conditionalFormatting>
  <conditionalFormatting sqref="K22:K24">
    <cfRule type="cellIs" dxfId="1495" priority="1497" operator="equal">
      <formula>"NO VAR"</formula>
    </cfRule>
  </conditionalFormatting>
  <conditionalFormatting sqref="K22:K24">
    <cfRule type="cellIs" dxfId="1494" priority="1496" operator="equal">
      <formula>"NO VAR"</formula>
    </cfRule>
  </conditionalFormatting>
  <conditionalFormatting sqref="K22:K24">
    <cfRule type="cellIs" dxfId="1493" priority="1495" operator="equal">
      <formula>"HIDE-NO VAR"</formula>
    </cfRule>
  </conditionalFormatting>
  <conditionalFormatting sqref="K22:K24">
    <cfRule type="cellIs" dxfId="1492" priority="1494" operator="equal">
      <formula>"NO VAR"</formula>
    </cfRule>
  </conditionalFormatting>
  <conditionalFormatting sqref="K22:K24">
    <cfRule type="cellIs" dxfId="1491" priority="1493" operator="equal">
      <formula>"NO VAR"</formula>
    </cfRule>
  </conditionalFormatting>
  <conditionalFormatting sqref="K22:K24">
    <cfRule type="cellIs" dxfId="1490" priority="1492" operator="equal">
      <formula>"HIDE-NO VAR"</formula>
    </cfRule>
  </conditionalFormatting>
  <conditionalFormatting sqref="K22:K24">
    <cfRule type="cellIs" dxfId="1489" priority="1491" operator="equal">
      <formula>"NO VAR"</formula>
    </cfRule>
  </conditionalFormatting>
  <conditionalFormatting sqref="K22:K24">
    <cfRule type="cellIs" dxfId="1488" priority="1490" operator="equal">
      <formula>"NO VAR"</formula>
    </cfRule>
  </conditionalFormatting>
  <conditionalFormatting sqref="K22:K24">
    <cfRule type="cellIs" dxfId="1487" priority="1489" operator="equal">
      <formula>"HIDE-NO VAR"</formula>
    </cfRule>
  </conditionalFormatting>
  <conditionalFormatting sqref="K22:K24">
    <cfRule type="cellIs" dxfId="1486" priority="1488" operator="equal">
      <formula>"NO VAR"</formula>
    </cfRule>
  </conditionalFormatting>
  <conditionalFormatting sqref="K22:K24">
    <cfRule type="cellIs" dxfId="1485" priority="1487" operator="equal">
      <formula>"NO VAR"</formula>
    </cfRule>
  </conditionalFormatting>
  <conditionalFormatting sqref="K22:K24">
    <cfRule type="cellIs" dxfId="1484" priority="1486" operator="equal">
      <formula>"HIDE-NO VAR"</formula>
    </cfRule>
  </conditionalFormatting>
  <conditionalFormatting sqref="K22:K24">
    <cfRule type="cellIs" dxfId="1483" priority="1485" operator="equal">
      <formula>"NO VAR"</formula>
    </cfRule>
  </conditionalFormatting>
  <conditionalFormatting sqref="K22:K24">
    <cfRule type="cellIs" dxfId="1482" priority="1484" operator="equal">
      <formula>"NO VAR"</formula>
    </cfRule>
  </conditionalFormatting>
  <conditionalFormatting sqref="K22:K24">
    <cfRule type="cellIs" dxfId="1481" priority="1483" operator="equal">
      <formula>"INCORRECT LINE BEING PICKED UP"</formula>
    </cfRule>
  </conditionalFormatting>
  <conditionalFormatting sqref="B26 E26">
    <cfRule type="cellIs" dxfId="1480" priority="1482" operator="equal">
      <formula>"HIDE "</formula>
    </cfRule>
  </conditionalFormatting>
  <conditionalFormatting sqref="J26">
    <cfRule type="cellIs" dxfId="1479" priority="1481" operator="equal">
      <formula>"NO VAR"</formula>
    </cfRule>
  </conditionalFormatting>
  <conditionalFormatting sqref="J26">
    <cfRule type="cellIs" dxfId="1478" priority="1480" operator="equal">
      <formula>"HIDE-NO VAR"</formula>
    </cfRule>
  </conditionalFormatting>
  <conditionalFormatting sqref="J26">
    <cfRule type="cellIs" dxfId="1477" priority="1479" operator="equal">
      <formula>"ERROR "</formula>
    </cfRule>
  </conditionalFormatting>
  <conditionalFormatting sqref="J26">
    <cfRule type="cellIs" dxfId="1476" priority="1478" operator="equal">
      <formula>"HIDE-NO VAR"</formula>
    </cfRule>
  </conditionalFormatting>
  <conditionalFormatting sqref="J26">
    <cfRule type="cellIs" dxfId="1475" priority="1477" operator="equal">
      <formula>"HIDE-NO VAR"</formula>
    </cfRule>
  </conditionalFormatting>
  <conditionalFormatting sqref="J26">
    <cfRule type="cellIs" dxfId="1474" priority="1476" operator="equal">
      <formula>"NO VAR"</formula>
    </cfRule>
  </conditionalFormatting>
  <conditionalFormatting sqref="J26">
    <cfRule type="cellIs" dxfId="1473" priority="1475" operator="equal">
      <formula>"HIDE-NO VAR"</formula>
    </cfRule>
  </conditionalFormatting>
  <conditionalFormatting sqref="J26">
    <cfRule type="cellIs" dxfId="1472" priority="1474" operator="equal">
      <formula>"NO VAR"</formula>
    </cfRule>
  </conditionalFormatting>
  <conditionalFormatting sqref="J26">
    <cfRule type="cellIs" dxfId="1471" priority="1473" operator="equal">
      <formula>"HIDE-NO VAR"</formula>
    </cfRule>
  </conditionalFormatting>
  <conditionalFormatting sqref="J26">
    <cfRule type="cellIs" dxfId="1470" priority="1472" operator="equal">
      <formula>"NO VAR"</formula>
    </cfRule>
  </conditionalFormatting>
  <conditionalFormatting sqref="J26">
    <cfRule type="cellIs" dxfId="1469" priority="1471" operator="equal">
      <formula>"NO VAR"</formula>
    </cfRule>
  </conditionalFormatting>
  <conditionalFormatting sqref="J26">
    <cfRule type="cellIs" dxfId="1468" priority="1470" operator="equal">
      <formula>"HIDE-NO VAR"</formula>
    </cfRule>
  </conditionalFormatting>
  <conditionalFormatting sqref="J26">
    <cfRule type="cellIs" dxfId="1467" priority="1469" operator="equal">
      <formula>"NO VAR"</formula>
    </cfRule>
  </conditionalFormatting>
  <conditionalFormatting sqref="J26">
    <cfRule type="cellIs" dxfId="1466" priority="1468" operator="equal">
      <formula>"NO VAR"</formula>
    </cfRule>
  </conditionalFormatting>
  <conditionalFormatting sqref="J26">
    <cfRule type="cellIs" dxfId="1465" priority="1467" operator="equal">
      <formula>"HIDE-NO VAR"</formula>
    </cfRule>
  </conditionalFormatting>
  <conditionalFormatting sqref="J26">
    <cfRule type="cellIs" dxfId="1464" priority="1466" operator="equal">
      <formula>"NO VAR"</formula>
    </cfRule>
  </conditionalFormatting>
  <conditionalFormatting sqref="J26">
    <cfRule type="cellIs" dxfId="1463" priority="1465" operator="equal">
      <formula>"NO VAR"</formula>
    </cfRule>
  </conditionalFormatting>
  <conditionalFormatting sqref="J26">
    <cfRule type="cellIs" dxfId="1462" priority="1464" operator="equal">
      <formula>"HIDE-NO VAR"</formula>
    </cfRule>
  </conditionalFormatting>
  <conditionalFormatting sqref="J26">
    <cfRule type="cellIs" dxfId="1461" priority="1463" operator="equal">
      <formula>"NO VAR"</formula>
    </cfRule>
  </conditionalFormatting>
  <conditionalFormatting sqref="J26">
    <cfRule type="cellIs" dxfId="1460" priority="1462" operator="equal">
      <formula>"NO VAR"</formula>
    </cfRule>
  </conditionalFormatting>
  <conditionalFormatting sqref="J26">
    <cfRule type="cellIs" dxfId="1459" priority="1461" operator="equal">
      <formula>"HIDE-NO VAR"</formula>
    </cfRule>
  </conditionalFormatting>
  <conditionalFormatting sqref="J26">
    <cfRule type="cellIs" dxfId="1458" priority="1460" operator="equal">
      <formula>"NO VAR"</formula>
    </cfRule>
  </conditionalFormatting>
  <conditionalFormatting sqref="J26">
    <cfRule type="cellIs" dxfId="1457" priority="1459" operator="equal">
      <formula>"NO VAR"</formula>
    </cfRule>
  </conditionalFormatting>
  <conditionalFormatting sqref="J26">
    <cfRule type="cellIs" dxfId="1456" priority="1458" operator="equal">
      <formula>"HIDE-NO VAR"</formula>
    </cfRule>
  </conditionalFormatting>
  <conditionalFormatting sqref="J26">
    <cfRule type="cellIs" dxfId="1455" priority="1457" operator="equal">
      <formula>"NO VAR"</formula>
    </cfRule>
  </conditionalFormatting>
  <conditionalFormatting sqref="J26">
    <cfRule type="cellIs" dxfId="1454" priority="1456" operator="equal">
      <formula>"NO VAR"</formula>
    </cfRule>
  </conditionalFormatting>
  <conditionalFormatting sqref="J26">
    <cfRule type="cellIs" dxfId="1453" priority="1455" operator="equal">
      <formula>"HIDE-NO VAR"</formula>
    </cfRule>
  </conditionalFormatting>
  <conditionalFormatting sqref="J26">
    <cfRule type="cellIs" dxfId="1452" priority="1454" operator="equal">
      <formula>"NO VAR"</formula>
    </cfRule>
  </conditionalFormatting>
  <conditionalFormatting sqref="J26">
    <cfRule type="cellIs" dxfId="1451" priority="1453" operator="equal">
      <formula>"NO VAR"</formula>
    </cfRule>
  </conditionalFormatting>
  <conditionalFormatting sqref="J26">
    <cfRule type="cellIs" dxfId="1450" priority="1452" operator="equal">
      <formula>"HIDE-NO VAR"</formula>
    </cfRule>
  </conditionalFormatting>
  <conditionalFormatting sqref="J26">
    <cfRule type="cellIs" dxfId="1449" priority="1451" operator="equal">
      <formula>"NO VAR"</formula>
    </cfRule>
  </conditionalFormatting>
  <conditionalFormatting sqref="J26">
    <cfRule type="cellIs" dxfId="1448" priority="1450" operator="equal">
      <formula>"NO VAR"</formula>
    </cfRule>
  </conditionalFormatting>
  <conditionalFormatting sqref="K26">
    <cfRule type="cellIs" dxfId="1447" priority="1449" operator="equal">
      <formula>"NO VAR"</formula>
    </cfRule>
  </conditionalFormatting>
  <conditionalFormatting sqref="K26">
    <cfRule type="cellIs" dxfId="1446" priority="1448" operator="equal">
      <formula>"HIDE-NO VAR"</formula>
    </cfRule>
  </conditionalFormatting>
  <conditionalFormatting sqref="K26">
    <cfRule type="cellIs" dxfId="1445" priority="1447" operator="equal">
      <formula>"ERROR "</formula>
    </cfRule>
  </conditionalFormatting>
  <conditionalFormatting sqref="K26">
    <cfRule type="cellIs" dxfId="1444" priority="1446" operator="equal">
      <formula>"HIDE-NO VAR"</formula>
    </cfRule>
  </conditionalFormatting>
  <conditionalFormatting sqref="K26">
    <cfRule type="cellIs" dxfId="1443" priority="1445" operator="equal">
      <formula>"HIDE-NO VAR"</formula>
    </cfRule>
  </conditionalFormatting>
  <conditionalFormatting sqref="K26">
    <cfRule type="cellIs" dxfId="1442" priority="1444" operator="equal">
      <formula>"NO VAR"</formula>
    </cfRule>
  </conditionalFormatting>
  <conditionalFormatting sqref="K26">
    <cfRule type="cellIs" dxfId="1441" priority="1443" operator="equal">
      <formula>"HIDE-NO VAR"</formula>
    </cfRule>
  </conditionalFormatting>
  <conditionalFormatting sqref="K26">
    <cfRule type="cellIs" dxfId="1440" priority="1442" operator="equal">
      <formula>"NO VAR"</formula>
    </cfRule>
  </conditionalFormatting>
  <conditionalFormatting sqref="K26">
    <cfRule type="cellIs" dxfId="1439" priority="1441" operator="equal">
      <formula>"HIDE-NO VAR"</formula>
    </cfRule>
  </conditionalFormatting>
  <conditionalFormatting sqref="K26">
    <cfRule type="cellIs" dxfId="1438" priority="1440" operator="equal">
      <formula>"NO VAR"</formula>
    </cfRule>
  </conditionalFormatting>
  <conditionalFormatting sqref="K26">
    <cfRule type="cellIs" dxfId="1437" priority="1439" operator="equal">
      <formula>"NO VAR"</formula>
    </cfRule>
  </conditionalFormatting>
  <conditionalFormatting sqref="K26">
    <cfRule type="cellIs" dxfId="1436" priority="1438" operator="equal">
      <formula>"HIDE-NO VAR"</formula>
    </cfRule>
  </conditionalFormatting>
  <conditionalFormatting sqref="K26">
    <cfRule type="cellIs" dxfId="1435" priority="1437" operator="equal">
      <formula>"NO VAR"</formula>
    </cfRule>
  </conditionalFormatting>
  <conditionalFormatting sqref="K26">
    <cfRule type="cellIs" dxfId="1434" priority="1436" operator="equal">
      <formula>"NO VAR"</formula>
    </cfRule>
  </conditionalFormatting>
  <conditionalFormatting sqref="K26">
    <cfRule type="cellIs" dxfId="1433" priority="1435" operator="equal">
      <formula>"HIDE-NO VAR"</formula>
    </cfRule>
  </conditionalFormatting>
  <conditionalFormatting sqref="K26">
    <cfRule type="cellIs" dxfId="1432" priority="1434" operator="equal">
      <formula>"NO VAR"</formula>
    </cfRule>
  </conditionalFormatting>
  <conditionalFormatting sqref="K26">
    <cfRule type="cellIs" dxfId="1431" priority="1433" operator="equal">
      <formula>"NO VAR"</formula>
    </cfRule>
  </conditionalFormatting>
  <conditionalFormatting sqref="K26">
    <cfRule type="cellIs" dxfId="1430" priority="1432" operator="equal">
      <formula>"HIDE-NO VAR"</formula>
    </cfRule>
  </conditionalFormatting>
  <conditionalFormatting sqref="K26">
    <cfRule type="cellIs" dxfId="1429" priority="1431" operator="equal">
      <formula>"NO VAR"</formula>
    </cfRule>
  </conditionalFormatting>
  <conditionalFormatting sqref="K26">
    <cfRule type="cellIs" dxfId="1428" priority="1430" operator="equal">
      <formula>"NO VAR"</formula>
    </cfRule>
  </conditionalFormatting>
  <conditionalFormatting sqref="K26">
    <cfRule type="cellIs" dxfId="1427" priority="1429" operator="equal">
      <formula>"HIDE-NO VAR"</formula>
    </cfRule>
  </conditionalFormatting>
  <conditionalFormatting sqref="K26">
    <cfRule type="cellIs" dxfId="1426" priority="1428" operator="equal">
      <formula>"NO VAR"</formula>
    </cfRule>
  </conditionalFormatting>
  <conditionalFormatting sqref="K26">
    <cfRule type="cellIs" dxfId="1425" priority="1427" operator="equal">
      <formula>"NO VAR"</formula>
    </cfRule>
  </conditionalFormatting>
  <conditionalFormatting sqref="K26">
    <cfRule type="cellIs" dxfId="1424" priority="1426" operator="equal">
      <formula>"HIDE-NO VAR"</formula>
    </cfRule>
  </conditionalFormatting>
  <conditionalFormatting sqref="K26">
    <cfRule type="cellIs" dxfId="1423" priority="1425" operator="equal">
      <formula>"NO VAR"</formula>
    </cfRule>
  </conditionalFormatting>
  <conditionalFormatting sqref="K26">
    <cfRule type="cellIs" dxfId="1422" priority="1424" operator="equal">
      <formula>"NO VAR"</formula>
    </cfRule>
  </conditionalFormatting>
  <conditionalFormatting sqref="K26">
    <cfRule type="cellIs" dxfId="1421" priority="1423" operator="equal">
      <formula>"HIDE-NO VAR"</formula>
    </cfRule>
  </conditionalFormatting>
  <conditionalFormatting sqref="K26">
    <cfRule type="cellIs" dxfId="1420" priority="1422" operator="equal">
      <formula>"NO VAR"</formula>
    </cfRule>
  </conditionalFormatting>
  <conditionalFormatting sqref="K26">
    <cfRule type="cellIs" dxfId="1419" priority="1421" operator="equal">
      <formula>"NO VAR"</formula>
    </cfRule>
  </conditionalFormatting>
  <conditionalFormatting sqref="K26">
    <cfRule type="cellIs" dxfId="1418" priority="1420" operator="equal">
      <formula>"HIDE-NO VAR"</formula>
    </cfRule>
  </conditionalFormatting>
  <conditionalFormatting sqref="K26">
    <cfRule type="cellIs" dxfId="1417" priority="1419" operator="equal">
      <formula>"NO VAR"</formula>
    </cfRule>
  </conditionalFormatting>
  <conditionalFormatting sqref="K26">
    <cfRule type="cellIs" dxfId="1416" priority="1418" operator="equal">
      <formula>"NO VAR"</formula>
    </cfRule>
  </conditionalFormatting>
  <conditionalFormatting sqref="K26">
    <cfRule type="cellIs" dxfId="1415" priority="1417" operator="equal">
      <formula>"HIDE-NO VAR"</formula>
    </cfRule>
  </conditionalFormatting>
  <conditionalFormatting sqref="K26">
    <cfRule type="cellIs" dxfId="1414" priority="1416" operator="equal">
      <formula>"NO VAR"</formula>
    </cfRule>
  </conditionalFormatting>
  <conditionalFormatting sqref="K26">
    <cfRule type="cellIs" dxfId="1413" priority="1415" operator="equal">
      <formula>"NO VAR"</formula>
    </cfRule>
  </conditionalFormatting>
  <conditionalFormatting sqref="K26">
    <cfRule type="cellIs" dxfId="1412" priority="1414" operator="equal">
      <formula>"HIDE-NO VAR"</formula>
    </cfRule>
  </conditionalFormatting>
  <conditionalFormatting sqref="K26">
    <cfRule type="cellIs" dxfId="1411" priority="1413" operator="equal">
      <formula>"NO VAR"</formula>
    </cfRule>
  </conditionalFormatting>
  <conditionalFormatting sqref="K26">
    <cfRule type="cellIs" dxfId="1410" priority="1412" operator="equal">
      <formula>"NO VAR"</formula>
    </cfRule>
  </conditionalFormatting>
  <conditionalFormatting sqref="K26">
    <cfRule type="cellIs" dxfId="1409" priority="1411" operator="equal">
      <formula>"HIDE-NO VAR"</formula>
    </cfRule>
  </conditionalFormatting>
  <conditionalFormatting sqref="K26">
    <cfRule type="cellIs" dxfId="1408" priority="1410" operator="equal">
      <formula>"NO VAR"</formula>
    </cfRule>
  </conditionalFormatting>
  <conditionalFormatting sqref="K26">
    <cfRule type="cellIs" dxfId="1407" priority="1409" operator="equal">
      <formula>"NO VAR"</formula>
    </cfRule>
  </conditionalFormatting>
  <conditionalFormatting sqref="K26">
    <cfRule type="cellIs" dxfId="1406" priority="1408" operator="equal">
      <formula>"INCORRECT LINE BEING PICKED UP"</formula>
    </cfRule>
  </conditionalFormatting>
  <conditionalFormatting sqref="B27:B29 E27:E29">
    <cfRule type="cellIs" dxfId="1405" priority="1407" operator="equal">
      <formula>"HIDE "</formula>
    </cfRule>
  </conditionalFormatting>
  <conditionalFormatting sqref="J27:J29">
    <cfRule type="cellIs" dxfId="1404" priority="1406" operator="equal">
      <formula>"NO VAR"</formula>
    </cfRule>
  </conditionalFormatting>
  <conditionalFormatting sqref="J27:J29">
    <cfRule type="cellIs" dxfId="1403" priority="1405" operator="equal">
      <formula>"HIDE-NO VAR"</formula>
    </cfRule>
  </conditionalFormatting>
  <conditionalFormatting sqref="J27:J29">
    <cfRule type="cellIs" dxfId="1402" priority="1404" operator="equal">
      <formula>"ERROR "</formula>
    </cfRule>
  </conditionalFormatting>
  <conditionalFormatting sqref="J27:J29">
    <cfRule type="cellIs" dxfId="1401" priority="1403" operator="equal">
      <formula>"HIDE-NO VAR"</formula>
    </cfRule>
  </conditionalFormatting>
  <conditionalFormatting sqref="J27:J29">
    <cfRule type="cellIs" dxfId="1400" priority="1402" operator="equal">
      <formula>"HIDE-NO VAR"</formula>
    </cfRule>
  </conditionalFormatting>
  <conditionalFormatting sqref="J27:J29">
    <cfRule type="cellIs" dxfId="1399" priority="1401" operator="equal">
      <formula>"NO VAR"</formula>
    </cfRule>
  </conditionalFormatting>
  <conditionalFormatting sqref="J27:J29">
    <cfRule type="cellIs" dxfId="1398" priority="1400" operator="equal">
      <formula>"HIDE-NO VAR"</formula>
    </cfRule>
  </conditionalFormatting>
  <conditionalFormatting sqref="J27:J29">
    <cfRule type="cellIs" dxfId="1397" priority="1399" operator="equal">
      <formula>"NO VAR"</formula>
    </cfRule>
  </conditionalFormatting>
  <conditionalFormatting sqref="J27:J29">
    <cfRule type="cellIs" dxfId="1396" priority="1398" operator="equal">
      <formula>"HIDE-NO VAR"</formula>
    </cfRule>
  </conditionalFormatting>
  <conditionalFormatting sqref="J27:J29">
    <cfRule type="cellIs" dxfId="1395" priority="1397" operator="equal">
      <formula>"NO VAR"</formula>
    </cfRule>
  </conditionalFormatting>
  <conditionalFormatting sqref="J27:J29">
    <cfRule type="cellIs" dxfId="1394" priority="1396" operator="equal">
      <formula>"NO VAR"</formula>
    </cfRule>
  </conditionalFormatting>
  <conditionalFormatting sqref="J27:J29">
    <cfRule type="cellIs" dxfId="1393" priority="1395" operator="equal">
      <formula>"HIDE-NO VAR"</formula>
    </cfRule>
  </conditionalFormatting>
  <conditionalFormatting sqref="J27:J29">
    <cfRule type="cellIs" dxfId="1392" priority="1394" operator="equal">
      <formula>"NO VAR"</formula>
    </cfRule>
  </conditionalFormatting>
  <conditionalFormatting sqref="J27:J29">
    <cfRule type="cellIs" dxfId="1391" priority="1393" operator="equal">
      <formula>"NO VAR"</formula>
    </cfRule>
  </conditionalFormatting>
  <conditionalFormatting sqref="J27:J29">
    <cfRule type="cellIs" dxfId="1390" priority="1392" operator="equal">
      <formula>"HIDE-NO VAR"</formula>
    </cfRule>
  </conditionalFormatting>
  <conditionalFormatting sqref="J27:J29">
    <cfRule type="cellIs" dxfId="1389" priority="1391" operator="equal">
      <formula>"NO VAR"</formula>
    </cfRule>
  </conditionalFormatting>
  <conditionalFormatting sqref="J27:J29">
    <cfRule type="cellIs" dxfId="1388" priority="1390" operator="equal">
      <formula>"NO VAR"</formula>
    </cfRule>
  </conditionalFormatting>
  <conditionalFormatting sqref="J27:J29">
    <cfRule type="cellIs" dxfId="1387" priority="1389" operator="equal">
      <formula>"HIDE-NO VAR"</formula>
    </cfRule>
  </conditionalFormatting>
  <conditionalFormatting sqref="J27:J29">
    <cfRule type="cellIs" dxfId="1386" priority="1388" operator="equal">
      <formula>"NO VAR"</formula>
    </cfRule>
  </conditionalFormatting>
  <conditionalFormatting sqref="J27:J29">
    <cfRule type="cellIs" dxfId="1385" priority="1387" operator="equal">
      <formula>"NO VAR"</formula>
    </cfRule>
  </conditionalFormatting>
  <conditionalFormatting sqref="J27:J29">
    <cfRule type="cellIs" dxfId="1384" priority="1386" operator="equal">
      <formula>"HIDE-NO VAR"</formula>
    </cfRule>
  </conditionalFormatting>
  <conditionalFormatting sqref="J27:J29">
    <cfRule type="cellIs" dxfId="1383" priority="1385" operator="equal">
      <formula>"NO VAR"</formula>
    </cfRule>
  </conditionalFormatting>
  <conditionalFormatting sqref="J27:J29">
    <cfRule type="cellIs" dxfId="1382" priority="1384" operator="equal">
      <formula>"NO VAR"</formula>
    </cfRule>
  </conditionalFormatting>
  <conditionalFormatting sqref="J27:J29">
    <cfRule type="cellIs" dxfId="1381" priority="1383" operator="equal">
      <formula>"HIDE-NO VAR"</formula>
    </cfRule>
  </conditionalFormatting>
  <conditionalFormatting sqref="J27:J29">
    <cfRule type="cellIs" dxfId="1380" priority="1382" operator="equal">
      <formula>"NO VAR"</formula>
    </cfRule>
  </conditionalFormatting>
  <conditionalFormatting sqref="J27:J29">
    <cfRule type="cellIs" dxfId="1379" priority="1381" operator="equal">
      <formula>"NO VAR"</formula>
    </cfRule>
  </conditionalFormatting>
  <conditionalFormatting sqref="J27:J29">
    <cfRule type="cellIs" dxfId="1378" priority="1380" operator="equal">
      <formula>"HIDE-NO VAR"</formula>
    </cfRule>
  </conditionalFormatting>
  <conditionalFormatting sqref="J27:J29">
    <cfRule type="cellIs" dxfId="1377" priority="1379" operator="equal">
      <formula>"NO VAR"</formula>
    </cfRule>
  </conditionalFormatting>
  <conditionalFormatting sqref="J27:J29">
    <cfRule type="cellIs" dxfId="1376" priority="1378" operator="equal">
      <formula>"NO VAR"</formula>
    </cfRule>
  </conditionalFormatting>
  <conditionalFormatting sqref="J27:J29">
    <cfRule type="cellIs" dxfId="1375" priority="1377" operator="equal">
      <formula>"HIDE-NO VAR"</formula>
    </cfRule>
  </conditionalFormatting>
  <conditionalFormatting sqref="J27:J29">
    <cfRule type="cellIs" dxfId="1374" priority="1376" operator="equal">
      <formula>"NO VAR"</formula>
    </cfRule>
  </conditionalFormatting>
  <conditionalFormatting sqref="J27:J29">
    <cfRule type="cellIs" dxfId="1373" priority="1375" operator="equal">
      <formula>"NO VAR"</formula>
    </cfRule>
  </conditionalFormatting>
  <conditionalFormatting sqref="K27:K29">
    <cfRule type="cellIs" dxfId="1372" priority="1374" operator="equal">
      <formula>"NO VAR"</formula>
    </cfRule>
  </conditionalFormatting>
  <conditionalFormatting sqref="K27:K29">
    <cfRule type="cellIs" dxfId="1371" priority="1373" operator="equal">
      <formula>"HIDE-NO VAR"</formula>
    </cfRule>
  </conditionalFormatting>
  <conditionalFormatting sqref="K27:K29">
    <cfRule type="cellIs" dxfId="1370" priority="1372" operator="equal">
      <formula>"ERROR "</formula>
    </cfRule>
  </conditionalFormatting>
  <conditionalFormatting sqref="K27:K29">
    <cfRule type="cellIs" dxfId="1369" priority="1371" operator="equal">
      <formula>"HIDE-NO VAR"</formula>
    </cfRule>
  </conditionalFormatting>
  <conditionalFormatting sqref="K27:K29">
    <cfRule type="cellIs" dxfId="1368" priority="1370" operator="equal">
      <formula>"HIDE-NO VAR"</formula>
    </cfRule>
  </conditionalFormatting>
  <conditionalFormatting sqref="K27:K29">
    <cfRule type="cellIs" dxfId="1367" priority="1369" operator="equal">
      <formula>"NO VAR"</formula>
    </cfRule>
  </conditionalFormatting>
  <conditionalFormatting sqref="K27:K29">
    <cfRule type="cellIs" dxfId="1366" priority="1368" operator="equal">
      <formula>"HIDE-NO VAR"</formula>
    </cfRule>
  </conditionalFormatting>
  <conditionalFormatting sqref="K27:K29">
    <cfRule type="cellIs" dxfId="1365" priority="1367" operator="equal">
      <formula>"NO VAR"</formula>
    </cfRule>
  </conditionalFormatting>
  <conditionalFormatting sqref="K27:K29">
    <cfRule type="cellIs" dxfId="1364" priority="1366" operator="equal">
      <formula>"HIDE-NO VAR"</formula>
    </cfRule>
  </conditionalFormatting>
  <conditionalFormatting sqref="K27:K29">
    <cfRule type="cellIs" dxfId="1363" priority="1365" operator="equal">
      <formula>"NO VAR"</formula>
    </cfRule>
  </conditionalFormatting>
  <conditionalFormatting sqref="K27:K29">
    <cfRule type="cellIs" dxfId="1362" priority="1364" operator="equal">
      <formula>"NO VAR"</formula>
    </cfRule>
  </conditionalFormatting>
  <conditionalFormatting sqref="K27:K29">
    <cfRule type="cellIs" dxfId="1361" priority="1363" operator="equal">
      <formula>"HIDE-NO VAR"</formula>
    </cfRule>
  </conditionalFormatting>
  <conditionalFormatting sqref="K27:K29">
    <cfRule type="cellIs" dxfId="1360" priority="1362" operator="equal">
      <formula>"NO VAR"</formula>
    </cfRule>
  </conditionalFormatting>
  <conditionalFormatting sqref="K27:K29">
    <cfRule type="cellIs" dxfId="1359" priority="1361" operator="equal">
      <formula>"NO VAR"</formula>
    </cfRule>
  </conditionalFormatting>
  <conditionalFormatting sqref="K27:K29">
    <cfRule type="cellIs" dxfId="1358" priority="1360" operator="equal">
      <formula>"HIDE-NO VAR"</formula>
    </cfRule>
  </conditionalFormatting>
  <conditionalFormatting sqref="K27:K29">
    <cfRule type="cellIs" dxfId="1357" priority="1359" operator="equal">
      <formula>"NO VAR"</formula>
    </cfRule>
  </conditionalFormatting>
  <conditionalFormatting sqref="K27:K29">
    <cfRule type="cellIs" dxfId="1356" priority="1358" operator="equal">
      <formula>"NO VAR"</formula>
    </cfRule>
  </conditionalFormatting>
  <conditionalFormatting sqref="K27:K29">
    <cfRule type="cellIs" dxfId="1355" priority="1357" operator="equal">
      <formula>"HIDE-NO VAR"</formula>
    </cfRule>
  </conditionalFormatting>
  <conditionalFormatting sqref="K27:K29">
    <cfRule type="cellIs" dxfId="1354" priority="1356" operator="equal">
      <formula>"NO VAR"</formula>
    </cfRule>
  </conditionalFormatting>
  <conditionalFormatting sqref="K27:K29">
    <cfRule type="cellIs" dxfId="1353" priority="1355" operator="equal">
      <formula>"NO VAR"</formula>
    </cfRule>
  </conditionalFormatting>
  <conditionalFormatting sqref="K27:K29">
    <cfRule type="cellIs" dxfId="1352" priority="1354" operator="equal">
      <formula>"HIDE-NO VAR"</formula>
    </cfRule>
  </conditionalFormatting>
  <conditionalFormatting sqref="K27:K29">
    <cfRule type="cellIs" dxfId="1351" priority="1353" operator="equal">
      <formula>"NO VAR"</formula>
    </cfRule>
  </conditionalFormatting>
  <conditionalFormatting sqref="K27:K29">
    <cfRule type="cellIs" dxfId="1350" priority="1352" operator="equal">
      <formula>"NO VAR"</formula>
    </cfRule>
  </conditionalFormatting>
  <conditionalFormatting sqref="K27:K29">
    <cfRule type="cellIs" dxfId="1349" priority="1351" operator="equal">
      <formula>"HIDE-NO VAR"</formula>
    </cfRule>
  </conditionalFormatting>
  <conditionalFormatting sqref="K27:K29">
    <cfRule type="cellIs" dxfId="1348" priority="1350" operator="equal">
      <formula>"NO VAR"</formula>
    </cfRule>
  </conditionalFormatting>
  <conditionalFormatting sqref="K27:K29">
    <cfRule type="cellIs" dxfId="1347" priority="1349" operator="equal">
      <formula>"NO VAR"</formula>
    </cfRule>
  </conditionalFormatting>
  <conditionalFormatting sqref="K27:K29">
    <cfRule type="cellIs" dxfId="1346" priority="1348" operator="equal">
      <formula>"HIDE-NO VAR"</formula>
    </cfRule>
  </conditionalFormatting>
  <conditionalFormatting sqref="K27:K29">
    <cfRule type="cellIs" dxfId="1345" priority="1347" operator="equal">
      <formula>"NO VAR"</formula>
    </cfRule>
  </conditionalFormatting>
  <conditionalFormatting sqref="K27:K29">
    <cfRule type="cellIs" dxfId="1344" priority="1346" operator="equal">
      <formula>"NO VAR"</formula>
    </cfRule>
  </conditionalFormatting>
  <conditionalFormatting sqref="K27:K29">
    <cfRule type="cellIs" dxfId="1343" priority="1345" operator="equal">
      <formula>"HIDE-NO VAR"</formula>
    </cfRule>
  </conditionalFormatting>
  <conditionalFormatting sqref="K27:K29">
    <cfRule type="cellIs" dxfId="1342" priority="1344" operator="equal">
      <formula>"NO VAR"</formula>
    </cfRule>
  </conditionalFormatting>
  <conditionalFormatting sqref="K27:K29">
    <cfRule type="cellIs" dxfId="1341" priority="1343" operator="equal">
      <formula>"NO VAR"</formula>
    </cfRule>
  </conditionalFormatting>
  <conditionalFormatting sqref="K27:K29">
    <cfRule type="cellIs" dxfId="1340" priority="1342" operator="equal">
      <formula>"HIDE-NO VAR"</formula>
    </cfRule>
  </conditionalFormatting>
  <conditionalFormatting sqref="K27:K29">
    <cfRule type="cellIs" dxfId="1339" priority="1341" operator="equal">
      <formula>"NO VAR"</formula>
    </cfRule>
  </conditionalFormatting>
  <conditionalFormatting sqref="K27:K29">
    <cfRule type="cellIs" dxfId="1338" priority="1340" operator="equal">
      <formula>"NO VAR"</formula>
    </cfRule>
  </conditionalFormatting>
  <conditionalFormatting sqref="K27:K29">
    <cfRule type="cellIs" dxfId="1337" priority="1339" operator="equal">
      <formula>"HIDE-NO VAR"</formula>
    </cfRule>
  </conditionalFormatting>
  <conditionalFormatting sqref="K27:K29">
    <cfRule type="cellIs" dxfId="1336" priority="1338" operator="equal">
      <formula>"NO VAR"</formula>
    </cfRule>
  </conditionalFormatting>
  <conditionalFormatting sqref="K27:K29">
    <cfRule type="cellIs" dxfId="1335" priority="1337" operator="equal">
      <formula>"NO VAR"</formula>
    </cfRule>
  </conditionalFormatting>
  <conditionalFormatting sqref="K27:K29">
    <cfRule type="cellIs" dxfId="1334" priority="1336" operator="equal">
      <formula>"HIDE-NO VAR"</formula>
    </cfRule>
  </conditionalFormatting>
  <conditionalFormatting sqref="K27:K29">
    <cfRule type="cellIs" dxfId="1333" priority="1335" operator="equal">
      <formula>"NO VAR"</formula>
    </cfRule>
  </conditionalFormatting>
  <conditionalFormatting sqref="K27:K29">
    <cfRule type="cellIs" dxfId="1332" priority="1334" operator="equal">
      <formula>"NO VAR"</formula>
    </cfRule>
  </conditionalFormatting>
  <conditionalFormatting sqref="K27:K29">
    <cfRule type="cellIs" dxfId="1331" priority="1333" operator="equal">
      <formula>"INCORRECT LINE BEING PICKED UP"</formula>
    </cfRule>
  </conditionalFormatting>
  <conditionalFormatting sqref="B30">
    <cfRule type="cellIs" dxfId="1330" priority="1332" operator="equal">
      <formula>"HIDE "</formula>
    </cfRule>
  </conditionalFormatting>
  <conditionalFormatting sqref="B31:B38">
    <cfRule type="cellIs" dxfId="1329" priority="1331" operator="equal">
      <formula>"HIDE "</formula>
    </cfRule>
  </conditionalFormatting>
  <conditionalFormatting sqref="J30:J38">
    <cfRule type="cellIs" dxfId="1328" priority="1330" operator="equal">
      <formula>"NO VAR"</formula>
    </cfRule>
  </conditionalFormatting>
  <conditionalFormatting sqref="J30:J38">
    <cfRule type="cellIs" dxfId="1327" priority="1329" operator="equal">
      <formula>"HIDE-NO VAR"</formula>
    </cfRule>
  </conditionalFormatting>
  <conditionalFormatting sqref="J30:J38">
    <cfRule type="cellIs" dxfId="1326" priority="1328" operator="equal">
      <formula>"ERROR "</formula>
    </cfRule>
  </conditionalFormatting>
  <conditionalFormatting sqref="J30:J38">
    <cfRule type="cellIs" dxfId="1325" priority="1327" operator="equal">
      <formula>"HIDE-NO VAR"</formula>
    </cfRule>
  </conditionalFormatting>
  <conditionalFormatting sqref="J30:J38">
    <cfRule type="cellIs" dxfId="1324" priority="1326" operator="equal">
      <formula>"HIDE-NO VAR"</formula>
    </cfRule>
  </conditionalFormatting>
  <conditionalFormatting sqref="J30:J38">
    <cfRule type="cellIs" dxfId="1323" priority="1325" operator="equal">
      <formula>"NO VAR"</formula>
    </cfRule>
  </conditionalFormatting>
  <conditionalFormatting sqref="J30:J38">
    <cfRule type="cellIs" dxfId="1322" priority="1324" operator="equal">
      <formula>"HIDE-NO VAR"</formula>
    </cfRule>
  </conditionalFormatting>
  <conditionalFormatting sqref="J30:J38">
    <cfRule type="cellIs" dxfId="1321" priority="1323" operator="equal">
      <formula>"NO VAR"</formula>
    </cfRule>
  </conditionalFormatting>
  <conditionalFormatting sqref="J30:J38">
    <cfRule type="cellIs" dxfId="1320" priority="1322" operator="equal">
      <formula>"HIDE-NO VAR"</formula>
    </cfRule>
  </conditionalFormatting>
  <conditionalFormatting sqref="J30:J38">
    <cfRule type="cellIs" dxfId="1319" priority="1321" operator="equal">
      <formula>"NO VAR"</formula>
    </cfRule>
  </conditionalFormatting>
  <conditionalFormatting sqref="J30:J38">
    <cfRule type="cellIs" dxfId="1318" priority="1320" operator="equal">
      <formula>"NO VAR"</formula>
    </cfRule>
  </conditionalFormatting>
  <conditionalFormatting sqref="J30:J38">
    <cfRule type="cellIs" dxfId="1317" priority="1319" operator="equal">
      <formula>"HIDE-NO VAR"</formula>
    </cfRule>
  </conditionalFormatting>
  <conditionalFormatting sqref="J30:J38">
    <cfRule type="cellIs" dxfId="1316" priority="1318" operator="equal">
      <formula>"NO VAR"</formula>
    </cfRule>
  </conditionalFormatting>
  <conditionalFormatting sqref="J30:J38">
    <cfRule type="cellIs" dxfId="1315" priority="1317" operator="equal">
      <formula>"NO VAR"</formula>
    </cfRule>
  </conditionalFormatting>
  <conditionalFormatting sqref="J30:J38">
    <cfRule type="cellIs" dxfId="1314" priority="1316" operator="equal">
      <formula>"HIDE-NO VAR"</formula>
    </cfRule>
  </conditionalFormatting>
  <conditionalFormatting sqref="J30:J38">
    <cfRule type="cellIs" dxfId="1313" priority="1315" operator="equal">
      <formula>"NO VAR"</formula>
    </cfRule>
  </conditionalFormatting>
  <conditionalFormatting sqref="J30:J38">
    <cfRule type="cellIs" dxfId="1312" priority="1314" operator="equal">
      <formula>"NO VAR"</formula>
    </cfRule>
  </conditionalFormatting>
  <conditionalFormatting sqref="J30:J38">
    <cfRule type="cellIs" dxfId="1311" priority="1313" operator="equal">
      <formula>"HIDE-NO VAR"</formula>
    </cfRule>
  </conditionalFormatting>
  <conditionalFormatting sqref="J30:J38">
    <cfRule type="cellIs" dxfId="1310" priority="1312" operator="equal">
      <formula>"NO VAR"</formula>
    </cfRule>
  </conditionalFormatting>
  <conditionalFormatting sqref="J30:J38">
    <cfRule type="cellIs" dxfId="1309" priority="1311" operator="equal">
      <formula>"NO VAR"</formula>
    </cfRule>
  </conditionalFormatting>
  <conditionalFormatting sqref="J30:J38">
    <cfRule type="cellIs" dxfId="1308" priority="1310" operator="equal">
      <formula>"HIDE-NO VAR"</formula>
    </cfRule>
  </conditionalFormatting>
  <conditionalFormatting sqref="J30:J38">
    <cfRule type="cellIs" dxfId="1307" priority="1309" operator="equal">
      <formula>"NO VAR"</formula>
    </cfRule>
  </conditionalFormatting>
  <conditionalFormatting sqref="J30:J38">
    <cfRule type="cellIs" dxfId="1306" priority="1308" operator="equal">
      <formula>"NO VAR"</formula>
    </cfRule>
  </conditionalFormatting>
  <conditionalFormatting sqref="J30:J38">
    <cfRule type="cellIs" dxfId="1305" priority="1307" operator="equal">
      <formula>"HIDE-NO VAR"</formula>
    </cfRule>
  </conditionalFormatting>
  <conditionalFormatting sqref="J30:J38">
    <cfRule type="cellIs" dxfId="1304" priority="1306" operator="equal">
      <formula>"NO VAR"</formula>
    </cfRule>
  </conditionalFormatting>
  <conditionalFormatting sqref="J30:J38">
    <cfRule type="cellIs" dxfId="1303" priority="1305" operator="equal">
      <formula>"NO VAR"</formula>
    </cfRule>
  </conditionalFormatting>
  <conditionalFormatting sqref="J30:J38">
    <cfRule type="cellIs" dxfId="1302" priority="1304" operator="equal">
      <formula>"HIDE-NO VAR"</formula>
    </cfRule>
  </conditionalFormatting>
  <conditionalFormatting sqref="J30:J38">
    <cfRule type="cellIs" dxfId="1301" priority="1303" operator="equal">
      <formula>"NO VAR"</formula>
    </cfRule>
  </conditionalFormatting>
  <conditionalFormatting sqref="J30:J38">
    <cfRule type="cellIs" dxfId="1300" priority="1302" operator="equal">
      <formula>"NO VAR"</formula>
    </cfRule>
  </conditionalFormatting>
  <conditionalFormatting sqref="J30:J38">
    <cfRule type="cellIs" dxfId="1299" priority="1301" operator="equal">
      <formula>"HIDE-NO VAR"</formula>
    </cfRule>
  </conditionalFormatting>
  <conditionalFormatting sqref="J30:J38">
    <cfRule type="cellIs" dxfId="1298" priority="1300" operator="equal">
      <formula>"NO VAR"</formula>
    </cfRule>
  </conditionalFormatting>
  <conditionalFormatting sqref="J30:J38">
    <cfRule type="cellIs" dxfId="1297" priority="1299" operator="equal">
      <formula>"NO VAR"</formula>
    </cfRule>
  </conditionalFormatting>
  <conditionalFormatting sqref="K30:K38">
    <cfRule type="cellIs" dxfId="1296" priority="1298" operator="equal">
      <formula>"NO VAR"</formula>
    </cfRule>
  </conditionalFormatting>
  <conditionalFormatting sqref="K30:K38">
    <cfRule type="cellIs" dxfId="1295" priority="1297" operator="equal">
      <formula>"HIDE-NO VAR"</formula>
    </cfRule>
  </conditionalFormatting>
  <conditionalFormatting sqref="K30:K38">
    <cfRule type="cellIs" dxfId="1294" priority="1296" operator="equal">
      <formula>"ERROR "</formula>
    </cfRule>
  </conditionalFormatting>
  <conditionalFormatting sqref="K30:K38">
    <cfRule type="cellIs" dxfId="1293" priority="1295" operator="equal">
      <formula>"HIDE-NO VAR"</formula>
    </cfRule>
  </conditionalFormatting>
  <conditionalFormatting sqref="K30:K38">
    <cfRule type="cellIs" dxfId="1292" priority="1294" operator="equal">
      <formula>"HIDE-NO VAR"</formula>
    </cfRule>
  </conditionalFormatting>
  <conditionalFormatting sqref="K30:K38">
    <cfRule type="cellIs" dxfId="1291" priority="1293" operator="equal">
      <formula>"NO VAR"</formula>
    </cfRule>
  </conditionalFormatting>
  <conditionalFormatting sqref="K30:K38">
    <cfRule type="cellIs" dxfId="1290" priority="1292" operator="equal">
      <formula>"HIDE-NO VAR"</formula>
    </cfRule>
  </conditionalFormatting>
  <conditionalFormatting sqref="K30:K38">
    <cfRule type="cellIs" dxfId="1289" priority="1291" operator="equal">
      <formula>"NO VAR"</formula>
    </cfRule>
  </conditionalFormatting>
  <conditionalFormatting sqref="K30:K38">
    <cfRule type="cellIs" dxfId="1288" priority="1290" operator="equal">
      <formula>"HIDE-NO VAR"</formula>
    </cfRule>
  </conditionalFormatting>
  <conditionalFormatting sqref="K30:K38">
    <cfRule type="cellIs" dxfId="1287" priority="1289" operator="equal">
      <formula>"NO VAR"</formula>
    </cfRule>
  </conditionalFormatting>
  <conditionalFormatting sqref="K30:K38">
    <cfRule type="cellIs" dxfId="1286" priority="1288" operator="equal">
      <formula>"NO VAR"</formula>
    </cfRule>
  </conditionalFormatting>
  <conditionalFormatting sqref="K30:K38">
    <cfRule type="cellIs" dxfId="1285" priority="1287" operator="equal">
      <formula>"HIDE-NO VAR"</formula>
    </cfRule>
  </conditionalFormatting>
  <conditionalFormatting sqref="K30:K38">
    <cfRule type="cellIs" dxfId="1284" priority="1286" operator="equal">
      <formula>"NO VAR"</formula>
    </cfRule>
  </conditionalFormatting>
  <conditionalFormatting sqref="K30:K38">
    <cfRule type="cellIs" dxfId="1283" priority="1285" operator="equal">
      <formula>"NO VAR"</formula>
    </cfRule>
  </conditionalFormatting>
  <conditionalFormatting sqref="K30:K38">
    <cfRule type="cellIs" dxfId="1282" priority="1284" operator="equal">
      <formula>"HIDE-NO VAR"</formula>
    </cfRule>
  </conditionalFormatting>
  <conditionalFormatting sqref="K30:K38">
    <cfRule type="cellIs" dxfId="1281" priority="1283" operator="equal">
      <formula>"NO VAR"</formula>
    </cfRule>
  </conditionalFormatting>
  <conditionalFormatting sqref="K30:K38">
    <cfRule type="cellIs" dxfId="1280" priority="1282" operator="equal">
      <formula>"NO VAR"</formula>
    </cfRule>
  </conditionalFormatting>
  <conditionalFormatting sqref="K30:K38">
    <cfRule type="cellIs" dxfId="1279" priority="1281" operator="equal">
      <formula>"HIDE-NO VAR"</formula>
    </cfRule>
  </conditionalFormatting>
  <conditionalFormatting sqref="K30:K38">
    <cfRule type="cellIs" dxfId="1278" priority="1280" operator="equal">
      <formula>"NO VAR"</formula>
    </cfRule>
  </conditionalFormatting>
  <conditionalFormatting sqref="K30:K38">
    <cfRule type="cellIs" dxfId="1277" priority="1279" operator="equal">
      <formula>"NO VAR"</formula>
    </cfRule>
  </conditionalFormatting>
  <conditionalFormatting sqref="K30:K38">
    <cfRule type="cellIs" dxfId="1276" priority="1278" operator="equal">
      <formula>"HIDE-NO VAR"</formula>
    </cfRule>
  </conditionalFormatting>
  <conditionalFormatting sqref="K30:K38">
    <cfRule type="cellIs" dxfId="1275" priority="1277" operator="equal">
      <formula>"NO VAR"</formula>
    </cfRule>
  </conditionalFormatting>
  <conditionalFormatting sqref="K30:K38">
    <cfRule type="cellIs" dxfId="1274" priority="1276" operator="equal">
      <formula>"NO VAR"</formula>
    </cfRule>
  </conditionalFormatting>
  <conditionalFormatting sqref="K30:K38">
    <cfRule type="cellIs" dxfId="1273" priority="1275" operator="equal">
      <formula>"HIDE-NO VAR"</formula>
    </cfRule>
  </conditionalFormatting>
  <conditionalFormatting sqref="K30:K38">
    <cfRule type="cellIs" dxfId="1272" priority="1274" operator="equal">
      <formula>"NO VAR"</formula>
    </cfRule>
  </conditionalFormatting>
  <conditionalFormatting sqref="K30:K38">
    <cfRule type="cellIs" dxfId="1271" priority="1273" operator="equal">
      <formula>"NO VAR"</formula>
    </cfRule>
  </conditionalFormatting>
  <conditionalFormatting sqref="K30:K38">
    <cfRule type="cellIs" dxfId="1270" priority="1272" operator="equal">
      <formula>"HIDE-NO VAR"</formula>
    </cfRule>
  </conditionalFormatting>
  <conditionalFormatting sqref="K30:K38">
    <cfRule type="cellIs" dxfId="1269" priority="1271" operator="equal">
      <formula>"NO VAR"</formula>
    </cfRule>
  </conditionalFormatting>
  <conditionalFormatting sqref="K30:K38">
    <cfRule type="cellIs" dxfId="1268" priority="1270" operator="equal">
      <formula>"NO VAR"</formula>
    </cfRule>
  </conditionalFormatting>
  <conditionalFormatting sqref="K30:K38">
    <cfRule type="cellIs" dxfId="1267" priority="1269" operator="equal">
      <formula>"HIDE-NO VAR"</formula>
    </cfRule>
  </conditionalFormatting>
  <conditionalFormatting sqref="K30:K38">
    <cfRule type="cellIs" dxfId="1266" priority="1268" operator="equal">
      <formula>"NO VAR"</formula>
    </cfRule>
  </conditionalFormatting>
  <conditionalFormatting sqref="K30:K38">
    <cfRule type="cellIs" dxfId="1265" priority="1267" operator="equal">
      <formula>"NO VAR"</formula>
    </cfRule>
  </conditionalFormatting>
  <conditionalFormatting sqref="K30:K38">
    <cfRule type="cellIs" dxfId="1264" priority="1266" operator="equal">
      <formula>"HIDE-NO VAR"</formula>
    </cfRule>
  </conditionalFormatting>
  <conditionalFormatting sqref="K30:K38">
    <cfRule type="cellIs" dxfId="1263" priority="1265" operator="equal">
      <formula>"NO VAR"</formula>
    </cfRule>
  </conditionalFormatting>
  <conditionalFormatting sqref="K30:K38">
    <cfRule type="cellIs" dxfId="1262" priority="1264" operator="equal">
      <formula>"NO VAR"</formula>
    </cfRule>
  </conditionalFormatting>
  <conditionalFormatting sqref="K30:K38">
    <cfRule type="cellIs" dxfId="1261" priority="1263" operator="equal">
      <formula>"HIDE-NO VAR"</formula>
    </cfRule>
  </conditionalFormatting>
  <conditionalFormatting sqref="K30:K38">
    <cfRule type="cellIs" dxfId="1260" priority="1262" operator="equal">
      <formula>"NO VAR"</formula>
    </cfRule>
  </conditionalFormatting>
  <conditionalFormatting sqref="K30:K38">
    <cfRule type="cellIs" dxfId="1259" priority="1261" operator="equal">
      <formula>"NO VAR"</formula>
    </cfRule>
  </conditionalFormatting>
  <conditionalFormatting sqref="K30:K38">
    <cfRule type="cellIs" dxfId="1258" priority="1260" operator="equal">
      <formula>"HIDE-NO VAR"</formula>
    </cfRule>
  </conditionalFormatting>
  <conditionalFormatting sqref="K30:K38">
    <cfRule type="cellIs" dxfId="1257" priority="1259" operator="equal">
      <formula>"NO VAR"</formula>
    </cfRule>
  </conditionalFormatting>
  <conditionalFormatting sqref="K30:K38">
    <cfRule type="cellIs" dxfId="1256" priority="1258" operator="equal">
      <formula>"NO VAR"</formula>
    </cfRule>
  </conditionalFormatting>
  <conditionalFormatting sqref="K30:K38">
    <cfRule type="cellIs" dxfId="1255" priority="1257" operator="equal">
      <formula>"INCORRECT LINE BEING PICKED UP"</formula>
    </cfRule>
  </conditionalFormatting>
  <conditionalFormatting sqref="B39">
    <cfRule type="cellIs" dxfId="1254" priority="1256" operator="equal">
      <formula>"HIDE "</formula>
    </cfRule>
  </conditionalFormatting>
  <conditionalFormatting sqref="B41">
    <cfRule type="cellIs" dxfId="1253" priority="1255" operator="equal">
      <formula>"HIDE "</formula>
    </cfRule>
  </conditionalFormatting>
  <conditionalFormatting sqref="B42:B43">
    <cfRule type="cellIs" dxfId="1252" priority="1254" operator="equal">
      <formula>"HIDE "</formula>
    </cfRule>
  </conditionalFormatting>
  <conditionalFormatting sqref="J39">
    <cfRule type="cellIs" dxfId="1251" priority="1253" operator="equal">
      <formula>"NO VAR"</formula>
    </cfRule>
  </conditionalFormatting>
  <conditionalFormatting sqref="J39">
    <cfRule type="cellIs" dxfId="1250" priority="1252" operator="equal">
      <formula>"HIDE-NO VAR"</formula>
    </cfRule>
  </conditionalFormatting>
  <conditionalFormatting sqref="J39">
    <cfRule type="cellIs" dxfId="1249" priority="1251" operator="equal">
      <formula>"ERROR "</formula>
    </cfRule>
  </conditionalFormatting>
  <conditionalFormatting sqref="J39">
    <cfRule type="cellIs" dxfId="1248" priority="1250" operator="equal">
      <formula>"HIDE-NO VAR"</formula>
    </cfRule>
  </conditionalFormatting>
  <conditionalFormatting sqref="J39">
    <cfRule type="cellIs" dxfId="1247" priority="1249" operator="equal">
      <formula>"HIDE-NO VAR"</formula>
    </cfRule>
  </conditionalFormatting>
  <conditionalFormatting sqref="J39">
    <cfRule type="cellIs" dxfId="1246" priority="1248" operator="equal">
      <formula>"NO VAR"</formula>
    </cfRule>
  </conditionalFormatting>
  <conditionalFormatting sqref="J39">
    <cfRule type="cellIs" dxfId="1245" priority="1247" operator="equal">
      <formula>"HIDE-NO VAR"</formula>
    </cfRule>
  </conditionalFormatting>
  <conditionalFormatting sqref="J39">
    <cfRule type="cellIs" dxfId="1244" priority="1246" operator="equal">
      <formula>"NO VAR"</formula>
    </cfRule>
  </conditionalFormatting>
  <conditionalFormatting sqref="J39">
    <cfRule type="cellIs" dxfId="1243" priority="1245" operator="equal">
      <formula>"HIDE-NO VAR"</formula>
    </cfRule>
  </conditionalFormatting>
  <conditionalFormatting sqref="J39">
    <cfRule type="cellIs" dxfId="1242" priority="1244" operator="equal">
      <formula>"NO VAR"</formula>
    </cfRule>
  </conditionalFormatting>
  <conditionalFormatting sqref="J39">
    <cfRule type="cellIs" dxfId="1241" priority="1243" operator="equal">
      <formula>"NO VAR"</formula>
    </cfRule>
  </conditionalFormatting>
  <conditionalFormatting sqref="J39">
    <cfRule type="cellIs" dxfId="1240" priority="1242" operator="equal">
      <formula>"HIDE-NO VAR"</formula>
    </cfRule>
  </conditionalFormatting>
  <conditionalFormatting sqref="J39">
    <cfRule type="cellIs" dxfId="1239" priority="1241" operator="equal">
      <formula>"NO VAR"</formula>
    </cfRule>
  </conditionalFormatting>
  <conditionalFormatting sqref="J39">
    <cfRule type="cellIs" dxfId="1238" priority="1240" operator="equal">
      <formula>"NO VAR"</formula>
    </cfRule>
  </conditionalFormatting>
  <conditionalFormatting sqref="J39">
    <cfRule type="cellIs" dxfId="1237" priority="1239" operator="equal">
      <formula>"HIDE-NO VAR"</formula>
    </cfRule>
  </conditionalFormatting>
  <conditionalFormatting sqref="J39">
    <cfRule type="cellIs" dxfId="1236" priority="1238" operator="equal">
      <formula>"NO VAR"</formula>
    </cfRule>
  </conditionalFormatting>
  <conditionalFormatting sqref="J39">
    <cfRule type="cellIs" dxfId="1235" priority="1237" operator="equal">
      <formula>"NO VAR"</formula>
    </cfRule>
  </conditionalFormatting>
  <conditionalFormatting sqref="J39">
    <cfRule type="cellIs" dxfId="1234" priority="1236" operator="equal">
      <formula>"HIDE-NO VAR"</formula>
    </cfRule>
  </conditionalFormatting>
  <conditionalFormatting sqref="J39">
    <cfRule type="cellIs" dxfId="1233" priority="1235" operator="equal">
      <formula>"NO VAR"</formula>
    </cfRule>
  </conditionalFormatting>
  <conditionalFormatting sqref="J39">
    <cfRule type="cellIs" dxfId="1232" priority="1234" operator="equal">
      <formula>"NO VAR"</formula>
    </cfRule>
  </conditionalFormatting>
  <conditionalFormatting sqref="J39">
    <cfRule type="cellIs" dxfId="1231" priority="1233" operator="equal">
      <formula>"HIDE-NO VAR"</formula>
    </cfRule>
  </conditionalFormatting>
  <conditionalFormatting sqref="J39">
    <cfRule type="cellIs" dxfId="1230" priority="1232" operator="equal">
      <formula>"NO VAR"</formula>
    </cfRule>
  </conditionalFormatting>
  <conditionalFormatting sqref="J39">
    <cfRule type="cellIs" dxfId="1229" priority="1231" operator="equal">
      <formula>"NO VAR"</formula>
    </cfRule>
  </conditionalFormatting>
  <conditionalFormatting sqref="J39">
    <cfRule type="cellIs" dxfId="1228" priority="1230" operator="equal">
      <formula>"HIDE-NO VAR"</formula>
    </cfRule>
  </conditionalFormatting>
  <conditionalFormatting sqref="J39">
    <cfRule type="cellIs" dxfId="1227" priority="1229" operator="equal">
      <formula>"NO VAR"</formula>
    </cfRule>
  </conditionalFormatting>
  <conditionalFormatting sqref="J39">
    <cfRule type="cellIs" dxfId="1226" priority="1228" operator="equal">
      <formula>"NO VAR"</formula>
    </cfRule>
  </conditionalFormatting>
  <conditionalFormatting sqref="J39">
    <cfRule type="cellIs" dxfId="1225" priority="1227" operator="equal">
      <formula>"HIDE-NO VAR"</formula>
    </cfRule>
  </conditionalFormatting>
  <conditionalFormatting sqref="J39">
    <cfRule type="cellIs" dxfId="1224" priority="1226" operator="equal">
      <formula>"NO VAR"</formula>
    </cfRule>
  </conditionalFormatting>
  <conditionalFormatting sqref="J39">
    <cfRule type="cellIs" dxfId="1223" priority="1225" operator="equal">
      <formula>"NO VAR"</formula>
    </cfRule>
  </conditionalFormatting>
  <conditionalFormatting sqref="J39">
    <cfRule type="cellIs" dxfId="1222" priority="1224" operator="equal">
      <formula>"HIDE-NO VAR"</formula>
    </cfRule>
  </conditionalFormatting>
  <conditionalFormatting sqref="J39">
    <cfRule type="cellIs" dxfId="1221" priority="1223" operator="equal">
      <formula>"NO VAR"</formula>
    </cfRule>
  </conditionalFormatting>
  <conditionalFormatting sqref="J39">
    <cfRule type="cellIs" dxfId="1220" priority="1222" operator="equal">
      <formula>"NO VAR"</formula>
    </cfRule>
  </conditionalFormatting>
  <conditionalFormatting sqref="K39">
    <cfRule type="cellIs" dxfId="1219" priority="1221" operator="equal">
      <formula>"NO VAR"</formula>
    </cfRule>
  </conditionalFormatting>
  <conditionalFormatting sqref="K39">
    <cfRule type="cellIs" dxfId="1218" priority="1220" operator="equal">
      <formula>"HIDE-NO VAR"</formula>
    </cfRule>
  </conditionalFormatting>
  <conditionalFormatting sqref="K39">
    <cfRule type="cellIs" dxfId="1217" priority="1219" operator="equal">
      <formula>"ERROR "</formula>
    </cfRule>
  </conditionalFormatting>
  <conditionalFormatting sqref="K39">
    <cfRule type="cellIs" dxfId="1216" priority="1218" operator="equal">
      <formula>"HIDE-NO VAR"</formula>
    </cfRule>
  </conditionalFormatting>
  <conditionalFormatting sqref="K39">
    <cfRule type="cellIs" dxfId="1215" priority="1217" operator="equal">
      <formula>"HIDE-NO VAR"</formula>
    </cfRule>
  </conditionalFormatting>
  <conditionalFormatting sqref="K39">
    <cfRule type="cellIs" dxfId="1214" priority="1216" operator="equal">
      <formula>"NO VAR"</formula>
    </cfRule>
  </conditionalFormatting>
  <conditionalFormatting sqref="K39">
    <cfRule type="cellIs" dxfId="1213" priority="1215" operator="equal">
      <formula>"HIDE-NO VAR"</formula>
    </cfRule>
  </conditionalFormatting>
  <conditionalFormatting sqref="K39">
    <cfRule type="cellIs" dxfId="1212" priority="1214" operator="equal">
      <formula>"NO VAR"</formula>
    </cfRule>
  </conditionalFormatting>
  <conditionalFormatting sqref="K39">
    <cfRule type="cellIs" dxfId="1211" priority="1213" operator="equal">
      <formula>"HIDE-NO VAR"</formula>
    </cfRule>
  </conditionalFormatting>
  <conditionalFormatting sqref="K39">
    <cfRule type="cellIs" dxfId="1210" priority="1212" operator="equal">
      <formula>"NO VAR"</formula>
    </cfRule>
  </conditionalFormatting>
  <conditionalFormatting sqref="K39">
    <cfRule type="cellIs" dxfId="1209" priority="1211" operator="equal">
      <formula>"NO VAR"</formula>
    </cfRule>
  </conditionalFormatting>
  <conditionalFormatting sqref="K39">
    <cfRule type="cellIs" dxfId="1208" priority="1210" operator="equal">
      <formula>"HIDE-NO VAR"</formula>
    </cfRule>
  </conditionalFormatting>
  <conditionalFormatting sqref="K39">
    <cfRule type="cellIs" dxfId="1207" priority="1209" operator="equal">
      <formula>"NO VAR"</formula>
    </cfRule>
  </conditionalFormatting>
  <conditionalFormatting sqref="K39">
    <cfRule type="cellIs" dxfId="1206" priority="1208" operator="equal">
      <formula>"NO VAR"</formula>
    </cfRule>
  </conditionalFormatting>
  <conditionalFormatting sqref="K39">
    <cfRule type="cellIs" dxfId="1205" priority="1207" operator="equal">
      <formula>"HIDE-NO VAR"</formula>
    </cfRule>
  </conditionalFormatting>
  <conditionalFormatting sqref="K39">
    <cfRule type="cellIs" dxfId="1204" priority="1206" operator="equal">
      <formula>"NO VAR"</formula>
    </cfRule>
  </conditionalFormatting>
  <conditionalFormatting sqref="K39">
    <cfRule type="cellIs" dxfId="1203" priority="1205" operator="equal">
      <formula>"NO VAR"</formula>
    </cfRule>
  </conditionalFormatting>
  <conditionalFormatting sqref="K39">
    <cfRule type="cellIs" dxfId="1202" priority="1204" operator="equal">
      <formula>"HIDE-NO VAR"</formula>
    </cfRule>
  </conditionalFormatting>
  <conditionalFormatting sqref="K39">
    <cfRule type="cellIs" dxfId="1201" priority="1203" operator="equal">
      <formula>"NO VAR"</formula>
    </cfRule>
  </conditionalFormatting>
  <conditionalFormatting sqref="K39">
    <cfRule type="cellIs" dxfId="1200" priority="1202" operator="equal">
      <formula>"NO VAR"</formula>
    </cfRule>
  </conditionalFormatting>
  <conditionalFormatting sqref="K39">
    <cfRule type="cellIs" dxfId="1199" priority="1201" operator="equal">
      <formula>"HIDE-NO VAR"</formula>
    </cfRule>
  </conditionalFormatting>
  <conditionalFormatting sqref="K39">
    <cfRule type="cellIs" dxfId="1198" priority="1200" operator="equal">
      <formula>"NO VAR"</formula>
    </cfRule>
  </conditionalFormatting>
  <conditionalFormatting sqref="K39">
    <cfRule type="cellIs" dxfId="1197" priority="1199" operator="equal">
      <formula>"NO VAR"</formula>
    </cfRule>
  </conditionalFormatting>
  <conditionalFormatting sqref="K39">
    <cfRule type="cellIs" dxfId="1196" priority="1198" operator="equal">
      <formula>"HIDE-NO VAR"</formula>
    </cfRule>
  </conditionalFormatting>
  <conditionalFormatting sqref="K39">
    <cfRule type="cellIs" dxfId="1195" priority="1197" operator="equal">
      <formula>"NO VAR"</formula>
    </cfRule>
  </conditionalFormatting>
  <conditionalFormatting sqref="K39">
    <cfRule type="cellIs" dxfId="1194" priority="1196" operator="equal">
      <formula>"NO VAR"</formula>
    </cfRule>
  </conditionalFormatting>
  <conditionalFormatting sqref="K39">
    <cfRule type="cellIs" dxfId="1193" priority="1195" operator="equal">
      <formula>"HIDE-NO VAR"</formula>
    </cfRule>
  </conditionalFormatting>
  <conditionalFormatting sqref="K39">
    <cfRule type="cellIs" dxfId="1192" priority="1194" operator="equal">
      <formula>"NO VAR"</formula>
    </cfRule>
  </conditionalFormatting>
  <conditionalFormatting sqref="K39">
    <cfRule type="cellIs" dxfId="1191" priority="1193" operator="equal">
      <formula>"NO VAR"</formula>
    </cfRule>
  </conditionalFormatting>
  <conditionalFormatting sqref="K39">
    <cfRule type="cellIs" dxfId="1190" priority="1192" operator="equal">
      <formula>"HIDE-NO VAR"</formula>
    </cfRule>
  </conditionalFormatting>
  <conditionalFormatting sqref="K39">
    <cfRule type="cellIs" dxfId="1189" priority="1191" operator="equal">
      <formula>"NO VAR"</formula>
    </cfRule>
  </conditionalFormatting>
  <conditionalFormatting sqref="K39">
    <cfRule type="cellIs" dxfId="1188" priority="1190" operator="equal">
      <formula>"NO VAR"</formula>
    </cfRule>
  </conditionalFormatting>
  <conditionalFormatting sqref="K39">
    <cfRule type="cellIs" dxfId="1187" priority="1189" operator="equal">
      <formula>"HIDE-NO VAR"</formula>
    </cfRule>
  </conditionalFormatting>
  <conditionalFormatting sqref="K39">
    <cfRule type="cellIs" dxfId="1186" priority="1188" operator="equal">
      <formula>"NO VAR"</formula>
    </cfRule>
  </conditionalFormatting>
  <conditionalFormatting sqref="K39">
    <cfRule type="cellIs" dxfId="1185" priority="1187" operator="equal">
      <formula>"NO VAR"</formula>
    </cfRule>
  </conditionalFormatting>
  <conditionalFormatting sqref="K39">
    <cfRule type="cellIs" dxfId="1184" priority="1186" operator="equal">
      <formula>"HIDE-NO VAR"</formula>
    </cfRule>
  </conditionalFormatting>
  <conditionalFormatting sqref="K39">
    <cfRule type="cellIs" dxfId="1183" priority="1185" operator="equal">
      <formula>"NO VAR"</formula>
    </cfRule>
  </conditionalFormatting>
  <conditionalFormatting sqref="K39">
    <cfRule type="cellIs" dxfId="1182" priority="1184" operator="equal">
      <formula>"NO VAR"</formula>
    </cfRule>
  </conditionalFormatting>
  <conditionalFormatting sqref="K39">
    <cfRule type="cellIs" dxfId="1181" priority="1183" operator="equal">
      <formula>"HIDE-NO VAR"</formula>
    </cfRule>
  </conditionalFormatting>
  <conditionalFormatting sqref="K39">
    <cfRule type="cellIs" dxfId="1180" priority="1182" operator="equal">
      <formula>"NO VAR"</formula>
    </cfRule>
  </conditionalFormatting>
  <conditionalFormatting sqref="K39">
    <cfRule type="cellIs" dxfId="1179" priority="1181" operator="equal">
      <formula>"NO VAR"</formula>
    </cfRule>
  </conditionalFormatting>
  <conditionalFormatting sqref="K39">
    <cfRule type="cellIs" dxfId="1178" priority="1180" operator="equal">
      <formula>"INCORRECT LINE BEING PICKED UP"</formula>
    </cfRule>
  </conditionalFormatting>
  <conditionalFormatting sqref="J41">
    <cfRule type="cellIs" dxfId="1177" priority="1179" operator="equal">
      <formula>"NO VAR"</formula>
    </cfRule>
  </conditionalFormatting>
  <conditionalFormatting sqref="J41">
    <cfRule type="cellIs" dxfId="1176" priority="1178" operator="equal">
      <formula>"HIDE-NO VAR"</formula>
    </cfRule>
  </conditionalFormatting>
  <conditionalFormatting sqref="J41">
    <cfRule type="cellIs" dxfId="1175" priority="1177" operator="equal">
      <formula>"ERROR "</formula>
    </cfRule>
  </conditionalFormatting>
  <conditionalFormatting sqref="J41">
    <cfRule type="cellIs" dxfId="1174" priority="1176" operator="equal">
      <formula>"HIDE-NO VAR"</formula>
    </cfRule>
  </conditionalFormatting>
  <conditionalFormatting sqref="J41">
    <cfRule type="cellIs" dxfId="1173" priority="1175" operator="equal">
      <formula>"HIDE-NO VAR"</formula>
    </cfRule>
  </conditionalFormatting>
  <conditionalFormatting sqref="J41">
    <cfRule type="cellIs" dxfId="1172" priority="1174" operator="equal">
      <formula>"NO VAR"</formula>
    </cfRule>
  </conditionalFormatting>
  <conditionalFormatting sqref="J41">
    <cfRule type="cellIs" dxfId="1171" priority="1173" operator="equal">
      <formula>"HIDE-NO VAR"</formula>
    </cfRule>
  </conditionalFormatting>
  <conditionalFormatting sqref="J41">
    <cfRule type="cellIs" dxfId="1170" priority="1172" operator="equal">
      <formula>"NO VAR"</formula>
    </cfRule>
  </conditionalFormatting>
  <conditionalFormatting sqref="J41">
    <cfRule type="cellIs" dxfId="1169" priority="1171" operator="equal">
      <formula>"HIDE-NO VAR"</formula>
    </cfRule>
  </conditionalFormatting>
  <conditionalFormatting sqref="J41">
    <cfRule type="cellIs" dxfId="1168" priority="1170" operator="equal">
      <formula>"NO VAR"</formula>
    </cfRule>
  </conditionalFormatting>
  <conditionalFormatting sqref="J41">
    <cfRule type="cellIs" dxfId="1167" priority="1169" operator="equal">
      <formula>"NO VAR"</formula>
    </cfRule>
  </conditionalFormatting>
  <conditionalFormatting sqref="J41">
    <cfRule type="cellIs" dxfId="1166" priority="1168" operator="equal">
      <formula>"HIDE-NO VAR"</formula>
    </cfRule>
  </conditionalFormatting>
  <conditionalFormatting sqref="J41">
    <cfRule type="cellIs" dxfId="1165" priority="1167" operator="equal">
      <formula>"NO VAR"</formula>
    </cfRule>
  </conditionalFormatting>
  <conditionalFormatting sqref="J41">
    <cfRule type="cellIs" dxfId="1164" priority="1166" operator="equal">
      <formula>"NO VAR"</formula>
    </cfRule>
  </conditionalFormatting>
  <conditionalFormatting sqref="J41">
    <cfRule type="cellIs" dxfId="1163" priority="1165" operator="equal">
      <formula>"HIDE-NO VAR"</formula>
    </cfRule>
  </conditionalFormatting>
  <conditionalFormatting sqref="J41">
    <cfRule type="cellIs" dxfId="1162" priority="1164" operator="equal">
      <formula>"NO VAR"</formula>
    </cfRule>
  </conditionalFormatting>
  <conditionalFormatting sqref="J41">
    <cfRule type="cellIs" dxfId="1161" priority="1163" operator="equal">
      <formula>"NO VAR"</formula>
    </cfRule>
  </conditionalFormatting>
  <conditionalFormatting sqref="J41">
    <cfRule type="cellIs" dxfId="1160" priority="1162" operator="equal">
      <formula>"HIDE-NO VAR"</formula>
    </cfRule>
  </conditionalFormatting>
  <conditionalFormatting sqref="J41">
    <cfRule type="cellIs" dxfId="1159" priority="1161" operator="equal">
      <formula>"NO VAR"</formula>
    </cfRule>
  </conditionalFormatting>
  <conditionalFormatting sqref="J41">
    <cfRule type="cellIs" dxfId="1158" priority="1160" operator="equal">
      <formula>"NO VAR"</formula>
    </cfRule>
  </conditionalFormatting>
  <conditionalFormatting sqref="J41">
    <cfRule type="cellIs" dxfId="1157" priority="1159" operator="equal">
      <formula>"HIDE-NO VAR"</formula>
    </cfRule>
  </conditionalFormatting>
  <conditionalFormatting sqref="J41">
    <cfRule type="cellIs" dxfId="1156" priority="1158" operator="equal">
      <formula>"NO VAR"</formula>
    </cfRule>
  </conditionalFormatting>
  <conditionalFormatting sqref="J41">
    <cfRule type="cellIs" dxfId="1155" priority="1157" operator="equal">
      <formula>"NO VAR"</formula>
    </cfRule>
  </conditionalFormatting>
  <conditionalFormatting sqref="J41">
    <cfRule type="cellIs" dxfId="1154" priority="1156" operator="equal">
      <formula>"HIDE-NO VAR"</formula>
    </cfRule>
  </conditionalFormatting>
  <conditionalFormatting sqref="J41">
    <cfRule type="cellIs" dxfId="1153" priority="1155" operator="equal">
      <formula>"NO VAR"</formula>
    </cfRule>
  </conditionalFormatting>
  <conditionalFormatting sqref="J41">
    <cfRule type="cellIs" dxfId="1152" priority="1154" operator="equal">
      <formula>"NO VAR"</formula>
    </cfRule>
  </conditionalFormatting>
  <conditionalFormatting sqref="J41">
    <cfRule type="cellIs" dxfId="1151" priority="1153" operator="equal">
      <formula>"HIDE-NO VAR"</formula>
    </cfRule>
  </conditionalFormatting>
  <conditionalFormatting sqref="J41">
    <cfRule type="cellIs" dxfId="1150" priority="1152" operator="equal">
      <formula>"NO VAR"</formula>
    </cfRule>
  </conditionalFormatting>
  <conditionalFormatting sqref="J41">
    <cfRule type="cellIs" dxfId="1149" priority="1151" operator="equal">
      <formula>"NO VAR"</formula>
    </cfRule>
  </conditionalFormatting>
  <conditionalFormatting sqref="J41">
    <cfRule type="cellIs" dxfId="1148" priority="1150" operator="equal">
      <formula>"HIDE-NO VAR"</formula>
    </cfRule>
  </conditionalFormatting>
  <conditionalFormatting sqref="J41">
    <cfRule type="cellIs" dxfId="1147" priority="1149" operator="equal">
      <formula>"NO VAR"</formula>
    </cfRule>
  </conditionalFormatting>
  <conditionalFormatting sqref="J41">
    <cfRule type="cellIs" dxfId="1146" priority="1148" operator="equal">
      <formula>"NO VAR"</formula>
    </cfRule>
  </conditionalFormatting>
  <conditionalFormatting sqref="K41">
    <cfRule type="cellIs" dxfId="1145" priority="1147" operator="equal">
      <formula>"NO VAR"</formula>
    </cfRule>
  </conditionalFormatting>
  <conditionalFormatting sqref="K41">
    <cfRule type="cellIs" dxfId="1144" priority="1146" operator="equal">
      <formula>"HIDE-NO VAR"</formula>
    </cfRule>
  </conditionalFormatting>
  <conditionalFormatting sqref="K41">
    <cfRule type="cellIs" dxfId="1143" priority="1145" operator="equal">
      <formula>"ERROR "</formula>
    </cfRule>
  </conditionalFormatting>
  <conditionalFormatting sqref="K41">
    <cfRule type="cellIs" dxfId="1142" priority="1144" operator="equal">
      <formula>"HIDE-NO VAR"</formula>
    </cfRule>
  </conditionalFormatting>
  <conditionalFormatting sqref="K41">
    <cfRule type="cellIs" dxfId="1141" priority="1143" operator="equal">
      <formula>"HIDE-NO VAR"</formula>
    </cfRule>
  </conditionalFormatting>
  <conditionalFormatting sqref="K41">
    <cfRule type="cellIs" dxfId="1140" priority="1142" operator="equal">
      <formula>"NO VAR"</formula>
    </cfRule>
  </conditionalFormatting>
  <conditionalFormatting sqref="K41">
    <cfRule type="cellIs" dxfId="1139" priority="1141" operator="equal">
      <formula>"HIDE-NO VAR"</formula>
    </cfRule>
  </conditionalFormatting>
  <conditionalFormatting sqref="K41">
    <cfRule type="cellIs" dxfId="1138" priority="1140" operator="equal">
      <formula>"NO VAR"</formula>
    </cfRule>
  </conditionalFormatting>
  <conditionalFormatting sqref="K41">
    <cfRule type="cellIs" dxfId="1137" priority="1139" operator="equal">
      <formula>"HIDE-NO VAR"</formula>
    </cfRule>
  </conditionalFormatting>
  <conditionalFormatting sqref="K41">
    <cfRule type="cellIs" dxfId="1136" priority="1138" operator="equal">
      <formula>"NO VAR"</formula>
    </cfRule>
  </conditionalFormatting>
  <conditionalFormatting sqref="K41">
    <cfRule type="cellIs" dxfId="1135" priority="1137" operator="equal">
      <formula>"NO VAR"</formula>
    </cfRule>
  </conditionalFormatting>
  <conditionalFormatting sqref="K41">
    <cfRule type="cellIs" dxfId="1134" priority="1136" operator="equal">
      <formula>"HIDE-NO VAR"</formula>
    </cfRule>
  </conditionalFormatting>
  <conditionalFormatting sqref="K41">
    <cfRule type="cellIs" dxfId="1133" priority="1135" operator="equal">
      <formula>"NO VAR"</formula>
    </cfRule>
  </conditionalFormatting>
  <conditionalFormatting sqref="K41">
    <cfRule type="cellIs" dxfId="1132" priority="1134" operator="equal">
      <formula>"NO VAR"</formula>
    </cfRule>
  </conditionalFormatting>
  <conditionalFormatting sqref="K41">
    <cfRule type="cellIs" dxfId="1131" priority="1133" operator="equal">
      <formula>"HIDE-NO VAR"</formula>
    </cfRule>
  </conditionalFormatting>
  <conditionalFormatting sqref="K41">
    <cfRule type="cellIs" dxfId="1130" priority="1132" operator="equal">
      <formula>"NO VAR"</formula>
    </cfRule>
  </conditionalFormatting>
  <conditionalFormatting sqref="K41">
    <cfRule type="cellIs" dxfId="1129" priority="1131" operator="equal">
      <formula>"NO VAR"</formula>
    </cfRule>
  </conditionalFormatting>
  <conditionalFormatting sqref="K41">
    <cfRule type="cellIs" dxfId="1128" priority="1130" operator="equal">
      <formula>"HIDE-NO VAR"</formula>
    </cfRule>
  </conditionalFormatting>
  <conditionalFormatting sqref="K41">
    <cfRule type="cellIs" dxfId="1127" priority="1129" operator="equal">
      <formula>"NO VAR"</formula>
    </cfRule>
  </conditionalFormatting>
  <conditionalFormatting sqref="K41">
    <cfRule type="cellIs" dxfId="1126" priority="1128" operator="equal">
      <formula>"NO VAR"</formula>
    </cfRule>
  </conditionalFormatting>
  <conditionalFormatting sqref="K41">
    <cfRule type="cellIs" dxfId="1125" priority="1127" operator="equal">
      <formula>"HIDE-NO VAR"</formula>
    </cfRule>
  </conditionalFormatting>
  <conditionalFormatting sqref="K41">
    <cfRule type="cellIs" dxfId="1124" priority="1126" operator="equal">
      <formula>"NO VAR"</formula>
    </cfRule>
  </conditionalFormatting>
  <conditionalFormatting sqref="K41">
    <cfRule type="cellIs" dxfId="1123" priority="1125" operator="equal">
      <formula>"NO VAR"</formula>
    </cfRule>
  </conditionalFormatting>
  <conditionalFormatting sqref="K41">
    <cfRule type="cellIs" dxfId="1122" priority="1124" operator="equal">
      <formula>"HIDE-NO VAR"</formula>
    </cfRule>
  </conditionalFormatting>
  <conditionalFormatting sqref="K41">
    <cfRule type="cellIs" dxfId="1121" priority="1123" operator="equal">
      <formula>"NO VAR"</formula>
    </cfRule>
  </conditionalFormatting>
  <conditionalFormatting sqref="K41">
    <cfRule type="cellIs" dxfId="1120" priority="1122" operator="equal">
      <formula>"NO VAR"</formula>
    </cfRule>
  </conditionalFormatting>
  <conditionalFormatting sqref="K41">
    <cfRule type="cellIs" dxfId="1119" priority="1121" operator="equal">
      <formula>"HIDE-NO VAR"</formula>
    </cfRule>
  </conditionalFormatting>
  <conditionalFormatting sqref="K41">
    <cfRule type="cellIs" dxfId="1118" priority="1120" operator="equal">
      <formula>"NO VAR"</formula>
    </cfRule>
  </conditionalFormatting>
  <conditionalFormatting sqref="K41">
    <cfRule type="cellIs" dxfId="1117" priority="1119" operator="equal">
      <formula>"NO VAR"</formula>
    </cfRule>
  </conditionalFormatting>
  <conditionalFormatting sqref="K41">
    <cfRule type="cellIs" dxfId="1116" priority="1118" operator="equal">
      <formula>"HIDE-NO VAR"</formula>
    </cfRule>
  </conditionalFormatting>
  <conditionalFormatting sqref="K41">
    <cfRule type="cellIs" dxfId="1115" priority="1117" operator="equal">
      <formula>"NO VAR"</formula>
    </cfRule>
  </conditionalFormatting>
  <conditionalFormatting sqref="K41">
    <cfRule type="cellIs" dxfId="1114" priority="1116" operator="equal">
      <formula>"NO VAR"</formula>
    </cfRule>
  </conditionalFormatting>
  <conditionalFormatting sqref="K41">
    <cfRule type="cellIs" dxfId="1113" priority="1115" operator="equal">
      <formula>"HIDE-NO VAR"</formula>
    </cfRule>
  </conditionalFormatting>
  <conditionalFormatting sqref="K41">
    <cfRule type="cellIs" dxfId="1112" priority="1114" operator="equal">
      <formula>"NO VAR"</formula>
    </cfRule>
  </conditionalFormatting>
  <conditionalFormatting sqref="K41">
    <cfRule type="cellIs" dxfId="1111" priority="1113" operator="equal">
      <formula>"NO VAR"</formula>
    </cfRule>
  </conditionalFormatting>
  <conditionalFormatting sqref="K41">
    <cfRule type="cellIs" dxfId="1110" priority="1112" operator="equal">
      <formula>"HIDE-NO VAR"</formula>
    </cfRule>
  </conditionalFormatting>
  <conditionalFormatting sqref="K41">
    <cfRule type="cellIs" dxfId="1109" priority="1111" operator="equal">
      <formula>"NO VAR"</formula>
    </cfRule>
  </conditionalFormatting>
  <conditionalFormatting sqref="K41">
    <cfRule type="cellIs" dxfId="1108" priority="1110" operator="equal">
      <formula>"NO VAR"</formula>
    </cfRule>
  </conditionalFormatting>
  <conditionalFormatting sqref="K41">
    <cfRule type="cellIs" dxfId="1107" priority="1109" operator="equal">
      <formula>"HIDE-NO VAR"</formula>
    </cfRule>
  </conditionalFormatting>
  <conditionalFormatting sqref="K41">
    <cfRule type="cellIs" dxfId="1106" priority="1108" operator="equal">
      <formula>"NO VAR"</formula>
    </cfRule>
  </conditionalFormatting>
  <conditionalFormatting sqref="K41">
    <cfRule type="cellIs" dxfId="1105" priority="1107" operator="equal">
      <formula>"NO VAR"</formula>
    </cfRule>
  </conditionalFormatting>
  <conditionalFormatting sqref="K41">
    <cfRule type="cellIs" dxfId="1104" priority="1106" operator="equal">
      <formula>"INCORRECT LINE BEING PICKED UP"</formula>
    </cfRule>
  </conditionalFormatting>
  <conditionalFormatting sqref="J42 J44">
    <cfRule type="cellIs" dxfId="1103" priority="1105" operator="equal">
      <formula>"NO VAR"</formula>
    </cfRule>
  </conditionalFormatting>
  <conditionalFormatting sqref="J42 J44">
    <cfRule type="cellIs" dxfId="1102" priority="1104" operator="equal">
      <formula>"HIDE-NO VAR"</formula>
    </cfRule>
  </conditionalFormatting>
  <conditionalFormatting sqref="J42 J44">
    <cfRule type="cellIs" dxfId="1101" priority="1103" operator="equal">
      <formula>"ERROR "</formula>
    </cfRule>
  </conditionalFormatting>
  <conditionalFormatting sqref="J42 J44">
    <cfRule type="cellIs" dxfId="1100" priority="1102" operator="equal">
      <formula>"HIDE-NO VAR"</formula>
    </cfRule>
  </conditionalFormatting>
  <conditionalFormatting sqref="J42 J44">
    <cfRule type="cellIs" dxfId="1099" priority="1101" operator="equal">
      <formula>"HIDE-NO VAR"</formula>
    </cfRule>
  </conditionalFormatting>
  <conditionalFormatting sqref="J42 J44">
    <cfRule type="cellIs" dxfId="1098" priority="1100" operator="equal">
      <formula>"NO VAR"</formula>
    </cfRule>
  </conditionalFormatting>
  <conditionalFormatting sqref="J42 J44">
    <cfRule type="cellIs" dxfId="1097" priority="1099" operator="equal">
      <formula>"HIDE-NO VAR"</formula>
    </cfRule>
  </conditionalFormatting>
  <conditionalFormatting sqref="J42 J44">
    <cfRule type="cellIs" dxfId="1096" priority="1098" operator="equal">
      <formula>"NO VAR"</formula>
    </cfRule>
  </conditionalFormatting>
  <conditionalFormatting sqref="J42 J44">
    <cfRule type="cellIs" dxfId="1095" priority="1097" operator="equal">
      <formula>"HIDE-NO VAR"</formula>
    </cfRule>
  </conditionalFormatting>
  <conditionalFormatting sqref="J42 J44">
    <cfRule type="cellIs" dxfId="1094" priority="1096" operator="equal">
      <formula>"NO VAR"</formula>
    </cfRule>
  </conditionalFormatting>
  <conditionalFormatting sqref="J42 J44">
    <cfRule type="cellIs" dxfId="1093" priority="1095" operator="equal">
      <formula>"NO VAR"</formula>
    </cfRule>
  </conditionalFormatting>
  <conditionalFormatting sqref="J42 J44">
    <cfRule type="cellIs" dxfId="1092" priority="1094" operator="equal">
      <formula>"HIDE-NO VAR"</formula>
    </cfRule>
  </conditionalFormatting>
  <conditionalFormatting sqref="J42 J44">
    <cfRule type="cellIs" dxfId="1091" priority="1093" operator="equal">
      <formula>"NO VAR"</formula>
    </cfRule>
  </conditionalFormatting>
  <conditionalFormatting sqref="J42 J44">
    <cfRule type="cellIs" dxfId="1090" priority="1092" operator="equal">
      <formula>"NO VAR"</formula>
    </cfRule>
  </conditionalFormatting>
  <conditionalFormatting sqref="J42 J44">
    <cfRule type="cellIs" dxfId="1089" priority="1091" operator="equal">
      <formula>"HIDE-NO VAR"</formula>
    </cfRule>
  </conditionalFormatting>
  <conditionalFormatting sqref="J42 J44">
    <cfRule type="cellIs" dxfId="1088" priority="1090" operator="equal">
      <formula>"NO VAR"</formula>
    </cfRule>
  </conditionalFormatting>
  <conditionalFormatting sqref="J42 J44">
    <cfRule type="cellIs" dxfId="1087" priority="1089" operator="equal">
      <formula>"NO VAR"</formula>
    </cfRule>
  </conditionalFormatting>
  <conditionalFormatting sqref="J42 J44">
    <cfRule type="cellIs" dxfId="1086" priority="1088" operator="equal">
      <formula>"HIDE-NO VAR"</formula>
    </cfRule>
  </conditionalFormatting>
  <conditionalFormatting sqref="J42 J44">
    <cfRule type="cellIs" dxfId="1085" priority="1087" operator="equal">
      <formula>"NO VAR"</formula>
    </cfRule>
  </conditionalFormatting>
  <conditionalFormatting sqref="J42 J44">
    <cfRule type="cellIs" dxfId="1084" priority="1086" operator="equal">
      <formula>"NO VAR"</formula>
    </cfRule>
  </conditionalFormatting>
  <conditionalFormatting sqref="J42 J44">
    <cfRule type="cellIs" dxfId="1083" priority="1085" operator="equal">
      <formula>"HIDE-NO VAR"</formula>
    </cfRule>
  </conditionalFormatting>
  <conditionalFormatting sqref="J42 J44">
    <cfRule type="cellIs" dxfId="1082" priority="1084" operator="equal">
      <formula>"NO VAR"</formula>
    </cfRule>
  </conditionalFormatting>
  <conditionalFormatting sqref="J42 J44">
    <cfRule type="cellIs" dxfId="1081" priority="1083" operator="equal">
      <formula>"NO VAR"</formula>
    </cfRule>
  </conditionalFormatting>
  <conditionalFormatting sqref="J42 J44">
    <cfRule type="cellIs" dxfId="1080" priority="1082" operator="equal">
      <formula>"HIDE-NO VAR"</formula>
    </cfRule>
  </conditionalFormatting>
  <conditionalFormatting sqref="J42 J44">
    <cfRule type="cellIs" dxfId="1079" priority="1081" operator="equal">
      <formula>"NO VAR"</formula>
    </cfRule>
  </conditionalFormatting>
  <conditionalFormatting sqref="J42 J44">
    <cfRule type="cellIs" dxfId="1078" priority="1080" operator="equal">
      <formula>"NO VAR"</formula>
    </cfRule>
  </conditionalFormatting>
  <conditionalFormatting sqref="J42 J44">
    <cfRule type="cellIs" dxfId="1077" priority="1079" operator="equal">
      <formula>"HIDE-NO VAR"</formula>
    </cfRule>
  </conditionalFormatting>
  <conditionalFormatting sqref="J42 J44">
    <cfRule type="cellIs" dxfId="1076" priority="1078" operator="equal">
      <formula>"NO VAR"</formula>
    </cfRule>
  </conditionalFormatting>
  <conditionalFormatting sqref="J42 J44">
    <cfRule type="cellIs" dxfId="1075" priority="1077" operator="equal">
      <formula>"NO VAR"</formula>
    </cfRule>
  </conditionalFormatting>
  <conditionalFormatting sqref="J42 J44">
    <cfRule type="cellIs" dxfId="1074" priority="1076" operator="equal">
      <formula>"HIDE-NO VAR"</formula>
    </cfRule>
  </conditionalFormatting>
  <conditionalFormatting sqref="J42 J44">
    <cfRule type="cellIs" dxfId="1073" priority="1075" operator="equal">
      <formula>"NO VAR"</formula>
    </cfRule>
  </conditionalFormatting>
  <conditionalFormatting sqref="J42 J44">
    <cfRule type="cellIs" dxfId="1072" priority="1074" operator="equal">
      <formula>"NO VAR"</formula>
    </cfRule>
  </conditionalFormatting>
  <conditionalFormatting sqref="K42 K44">
    <cfRule type="cellIs" dxfId="1071" priority="1073" operator="equal">
      <formula>"NO VAR"</formula>
    </cfRule>
  </conditionalFormatting>
  <conditionalFormatting sqref="K42 K44">
    <cfRule type="cellIs" dxfId="1070" priority="1072" operator="equal">
      <formula>"HIDE-NO VAR"</formula>
    </cfRule>
  </conditionalFormatting>
  <conditionalFormatting sqref="K42 K44">
    <cfRule type="cellIs" dxfId="1069" priority="1071" operator="equal">
      <formula>"ERROR "</formula>
    </cfRule>
  </conditionalFormatting>
  <conditionalFormatting sqref="K42 K44">
    <cfRule type="cellIs" dxfId="1068" priority="1070" operator="equal">
      <formula>"HIDE-NO VAR"</formula>
    </cfRule>
  </conditionalFormatting>
  <conditionalFormatting sqref="K42 K44">
    <cfRule type="cellIs" dxfId="1067" priority="1069" operator="equal">
      <formula>"HIDE-NO VAR"</formula>
    </cfRule>
  </conditionalFormatting>
  <conditionalFormatting sqref="K42 K44">
    <cfRule type="cellIs" dxfId="1066" priority="1068" operator="equal">
      <formula>"NO VAR"</formula>
    </cfRule>
  </conditionalFormatting>
  <conditionalFormatting sqref="K42 K44">
    <cfRule type="cellIs" dxfId="1065" priority="1067" operator="equal">
      <formula>"HIDE-NO VAR"</formula>
    </cfRule>
  </conditionalFormatting>
  <conditionalFormatting sqref="K42 K44">
    <cfRule type="cellIs" dxfId="1064" priority="1066" operator="equal">
      <formula>"NO VAR"</formula>
    </cfRule>
  </conditionalFormatting>
  <conditionalFormatting sqref="K42 K44">
    <cfRule type="cellIs" dxfId="1063" priority="1065" operator="equal">
      <formula>"HIDE-NO VAR"</formula>
    </cfRule>
  </conditionalFormatting>
  <conditionalFormatting sqref="K42 K44">
    <cfRule type="cellIs" dxfId="1062" priority="1064" operator="equal">
      <formula>"NO VAR"</formula>
    </cfRule>
  </conditionalFormatting>
  <conditionalFormatting sqref="K42 K44">
    <cfRule type="cellIs" dxfId="1061" priority="1063" operator="equal">
      <formula>"NO VAR"</formula>
    </cfRule>
  </conditionalFormatting>
  <conditionalFormatting sqref="K42 K44">
    <cfRule type="cellIs" dxfId="1060" priority="1062" operator="equal">
      <formula>"HIDE-NO VAR"</formula>
    </cfRule>
  </conditionalFormatting>
  <conditionalFormatting sqref="K42 K44">
    <cfRule type="cellIs" dxfId="1059" priority="1061" operator="equal">
      <formula>"NO VAR"</formula>
    </cfRule>
  </conditionalFormatting>
  <conditionalFormatting sqref="K42 K44">
    <cfRule type="cellIs" dxfId="1058" priority="1060" operator="equal">
      <formula>"NO VAR"</formula>
    </cfRule>
  </conditionalFormatting>
  <conditionalFormatting sqref="K42 K44">
    <cfRule type="cellIs" dxfId="1057" priority="1059" operator="equal">
      <formula>"HIDE-NO VAR"</formula>
    </cfRule>
  </conditionalFormatting>
  <conditionalFormatting sqref="K42 K44">
    <cfRule type="cellIs" dxfId="1056" priority="1058" operator="equal">
      <formula>"NO VAR"</formula>
    </cfRule>
  </conditionalFormatting>
  <conditionalFormatting sqref="K42 K44">
    <cfRule type="cellIs" dxfId="1055" priority="1057" operator="equal">
      <formula>"NO VAR"</formula>
    </cfRule>
  </conditionalFormatting>
  <conditionalFormatting sqref="K42 K44">
    <cfRule type="cellIs" dxfId="1054" priority="1056" operator="equal">
      <formula>"HIDE-NO VAR"</formula>
    </cfRule>
  </conditionalFormatting>
  <conditionalFormatting sqref="K42 K44">
    <cfRule type="cellIs" dxfId="1053" priority="1055" operator="equal">
      <formula>"NO VAR"</formula>
    </cfRule>
  </conditionalFormatting>
  <conditionalFormatting sqref="K42 K44">
    <cfRule type="cellIs" dxfId="1052" priority="1054" operator="equal">
      <formula>"NO VAR"</formula>
    </cfRule>
  </conditionalFormatting>
  <conditionalFormatting sqref="K42 K44">
    <cfRule type="cellIs" dxfId="1051" priority="1053" operator="equal">
      <formula>"HIDE-NO VAR"</formula>
    </cfRule>
  </conditionalFormatting>
  <conditionalFormatting sqref="K42 K44">
    <cfRule type="cellIs" dxfId="1050" priority="1052" operator="equal">
      <formula>"NO VAR"</formula>
    </cfRule>
  </conditionalFormatting>
  <conditionalFormatting sqref="K42 K44">
    <cfRule type="cellIs" dxfId="1049" priority="1051" operator="equal">
      <formula>"NO VAR"</formula>
    </cfRule>
  </conditionalFormatting>
  <conditionalFormatting sqref="K42 K44">
    <cfRule type="cellIs" dxfId="1048" priority="1050" operator="equal">
      <formula>"HIDE-NO VAR"</formula>
    </cfRule>
  </conditionalFormatting>
  <conditionalFormatting sqref="K42 K44">
    <cfRule type="cellIs" dxfId="1047" priority="1049" operator="equal">
      <formula>"NO VAR"</formula>
    </cfRule>
  </conditionalFormatting>
  <conditionalFormatting sqref="K42 K44">
    <cfRule type="cellIs" dxfId="1046" priority="1048" operator="equal">
      <formula>"NO VAR"</formula>
    </cfRule>
  </conditionalFormatting>
  <conditionalFormatting sqref="K42 K44">
    <cfRule type="cellIs" dxfId="1045" priority="1047" operator="equal">
      <formula>"HIDE-NO VAR"</formula>
    </cfRule>
  </conditionalFormatting>
  <conditionalFormatting sqref="K42 K44">
    <cfRule type="cellIs" dxfId="1044" priority="1046" operator="equal">
      <formula>"NO VAR"</formula>
    </cfRule>
  </conditionalFormatting>
  <conditionalFormatting sqref="K42 K44">
    <cfRule type="cellIs" dxfId="1043" priority="1045" operator="equal">
      <formula>"NO VAR"</formula>
    </cfRule>
  </conditionalFormatting>
  <conditionalFormatting sqref="K42 K44">
    <cfRule type="cellIs" dxfId="1042" priority="1044" operator="equal">
      <formula>"HIDE-NO VAR"</formula>
    </cfRule>
  </conditionalFormatting>
  <conditionalFormatting sqref="K42 K44">
    <cfRule type="cellIs" dxfId="1041" priority="1043" operator="equal">
      <formula>"NO VAR"</formula>
    </cfRule>
  </conditionalFormatting>
  <conditionalFormatting sqref="K42 K44">
    <cfRule type="cellIs" dxfId="1040" priority="1042" operator="equal">
      <formula>"NO VAR"</formula>
    </cfRule>
  </conditionalFormatting>
  <conditionalFormatting sqref="K42 K44">
    <cfRule type="cellIs" dxfId="1039" priority="1041" operator="equal">
      <formula>"HIDE-NO VAR"</formula>
    </cfRule>
  </conditionalFormatting>
  <conditionalFormatting sqref="K42 K44">
    <cfRule type="cellIs" dxfId="1038" priority="1040" operator="equal">
      <formula>"NO VAR"</formula>
    </cfRule>
  </conditionalFormatting>
  <conditionalFormatting sqref="K42 K44">
    <cfRule type="cellIs" dxfId="1037" priority="1039" operator="equal">
      <formula>"NO VAR"</formula>
    </cfRule>
  </conditionalFormatting>
  <conditionalFormatting sqref="K42 K44">
    <cfRule type="cellIs" dxfId="1036" priority="1038" operator="equal">
      <formula>"HIDE-NO VAR"</formula>
    </cfRule>
  </conditionalFormatting>
  <conditionalFormatting sqref="K42 K44">
    <cfRule type="cellIs" dxfId="1035" priority="1037" operator="equal">
      <formula>"NO VAR"</formula>
    </cfRule>
  </conditionalFormatting>
  <conditionalFormatting sqref="K42 K44">
    <cfRule type="cellIs" dxfId="1034" priority="1036" operator="equal">
      <formula>"NO VAR"</formula>
    </cfRule>
  </conditionalFormatting>
  <conditionalFormatting sqref="K42 K44">
    <cfRule type="cellIs" dxfId="1033" priority="1035" operator="equal">
      <formula>"HIDE-NO VAR"</formula>
    </cfRule>
  </conditionalFormatting>
  <conditionalFormatting sqref="K42 K44">
    <cfRule type="cellIs" dxfId="1032" priority="1034" operator="equal">
      <formula>"NO VAR"</formula>
    </cfRule>
  </conditionalFormatting>
  <conditionalFormatting sqref="K42 K44">
    <cfRule type="cellIs" dxfId="1031" priority="1033" operator="equal">
      <formula>"NO VAR"</formula>
    </cfRule>
  </conditionalFormatting>
  <conditionalFormatting sqref="K42 K44">
    <cfRule type="cellIs" dxfId="1030" priority="1032" operator="equal">
      <formula>"INCORRECT LINE BEING PICKED UP"</formula>
    </cfRule>
  </conditionalFormatting>
  <conditionalFormatting sqref="J43">
    <cfRule type="cellIs" dxfId="1029" priority="1031" operator="equal">
      <formula>"NO VAR"</formula>
    </cfRule>
  </conditionalFormatting>
  <conditionalFormatting sqref="J43">
    <cfRule type="cellIs" dxfId="1028" priority="1030" operator="equal">
      <formula>"HIDE-NO VAR"</formula>
    </cfRule>
  </conditionalFormatting>
  <conditionalFormatting sqref="J43">
    <cfRule type="cellIs" dxfId="1027" priority="1029" operator="equal">
      <formula>"ERROR "</formula>
    </cfRule>
  </conditionalFormatting>
  <conditionalFormatting sqref="J43">
    <cfRule type="cellIs" dxfId="1026" priority="1028" operator="equal">
      <formula>"HIDE-NO VAR"</formula>
    </cfRule>
  </conditionalFormatting>
  <conditionalFormatting sqref="J43">
    <cfRule type="cellIs" dxfId="1025" priority="1027" operator="equal">
      <formula>"HIDE-NO VAR"</formula>
    </cfRule>
  </conditionalFormatting>
  <conditionalFormatting sqref="J43">
    <cfRule type="cellIs" dxfId="1024" priority="1026" operator="equal">
      <formula>"NO VAR"</formula>
    </cfRule>
  </conditionalFormatting>
  <conditionalFormatting sqref="J43">
    <cfRule type="cellIs" dxfId="1023" priority="1025" operator="equal">
      <formula>"HIDE-NO VAR"</formula>
    </cfRule>
  </conditionalFormatting>
  <conditionalFormatting sqref="J43">
    <cfRule type="cellIs" dxfId="1022" priority="1024" operator="equal">
      <formula>"NO VAR"</formula>
    </cfRule>
  </conditionalFormatting>
  <conditionalFormatting sqref="J43">
    <cfRule type="cellIs" dxfId="1021" priority="1023" operator="equal">
      <formula>"HIDE-NO VAR"</formula>
    </cfRule>
  </conditionalFormatting>
  <conditionalFormatting sqref="J43">
    <cfRule type="cellIs" dxfId="1020" priority="1022" operator="equal">
      <formula>"NO VAR"</formula>
    </cfRule>
  </conditionalFormatting>
  <conditionalFormatting sqref="J43">
    <cfRule type="cellIs" dxfId="1019" priority="1021" operator="equal">
      <formula>"NO VAR"</formula>
    </cfRule>
  </conditionalFormatting>
  <conditionalFormatting sqref="J43">
    <cfRule type="cellIs" dxfId="1018" priority="1020" operator="equal">
      <formula>"HIDE-NO VAR"</formula>
    </cfRule>
  </conditionalFormatting>
  <conditionalFormatting sqref="J43">
    <cfRule type="cellIs" dxfId="1017" priority="1019" operator="equal">
      <formula>"NO VAR"</formula>
    </cfRule>
  </conditionalFormatting>
  <conditionalFormatting sqref="J43">
    <cfRule type="cellIs" dxfId="1016" priority="1018" operator="equal">
      <formula>"NO VAR"</formula>
    </cfRule>
  </conditionalFormatting>
  <conditionalFormatting sqref="J43">
    <cfRule type="cellIs" dxfId="1015" priority="1017" operator="equal">
      <formula>"HIDE-NO VAR"</formula>
    </cfRule>
  </conditionalFormatting>
  <conditionalFormatting sqref="J43">
    <cfRule type="cellIs" dxfId="1014" priority="1016" operator="equal">
      <formula>"NO VAR"</formula>
    </cfRule>
  </conditionalFormatting>
  <conditionalFormatting sqref="J43">
    <cfRule type="cellIs" dxfId="1013" priority="1015" operator="equal">
      <formula>"NO VAR"</formula>
    </cfRule>
  </conditionalFormatting>
  <conditionalFormatting sqref="J43">
    <cfRule type="cellIs" dxfId="1012" priority="1014" operator="equal">
      <formula>"HIDE-NO VAR"</formula>
    </cfRule>
  </conditionalFormatting>
  <conditionalFormatting sqref="J43">
    <cfRule type="cellIs" dxfId="1011" priority="1013" operator="equal">
      <formula>"NO VAR"</formula>
    </cfRule>
  </conditionalFormatting>
  <conditionalFormatting sqref="J43">
    <cfRule type="cellIs" dxfId="1010" priority="1012" operator="equal">
      <formula>"NO VAR"</formula>
    </cfRule>
  </conditionalFormatting>
  <conditionalFormatting sqref="J43">
    <cfRule type="cellIs" dxfId="1009" priority="1011" operator="equal">
      <formula>"HIDE-NO VAR"</formula>
    </cfRule>
  </conditionalFormatting>
  <conditionalFormatting sqref="J43">
    <cfRule type="cellIs" dxfId="1008" priority="1010" operator="equal">
      <formula>"NO VAR"</formula>
    </cfRule>
  </conditionalFormatting>
  <conditionalFormatting sqref="J43">
    <cfRule type="cellIs" dxfId="1007" priority="1009" operator="equal">
      <formula>"NO VAR"</formula>
    </cfRule>
  </conditionalFormatting>
  <conditionalFormatting sqref="J43">
    <cfRule type="cellIs" dxfId="1006" priority="1008" operator="equal">
      <formula>"HIDE-NO VAR"</formula>
    </cfRule>
  </conditionalFormatting>
  <conditionalFormatting sqref="J43">
    <cfRule type="cellIs" dxfId="1005" priority="1007" operator="equal">
      <formula>"NO VAR"</formula>
    </cfRule>
  </conditionalFormatting>
  <conditionalFormatting sqref="J43">
    <cfRule type="cellIs" dxfId="1004" priority="1006" operator="equal">
      <formula>"NO VAR"</formula>
    </cfRule>
  </conditionalFormatting>
  <conditionalFormatting sqref="J43">
    <cfRule type="cellIs" dxfId="1003" priority="1005" operator="equal">
      <formula>"HIDE-NO VAR"</formula>
    </cfRule>
  </conditionalFormatting>
  <conditionalFormatting sqref="J43">
    <cfRule type="cellIs" dxfId="1002" priority="1004" operator="equal">
      <formula>"NO VAR"</formula>
    </cfRule>
  </conditionalFormatting>
  <conditionalFormatting sqref="J43">
    <cfRule type="cellIs" dxfId="1001" priority="1003" operator="equal">
      <formula>"NO VAR"</formula>
    </cfRule>
  </conditionalFormatting>
  <conditionalFormatting sqref="J43">
    <cfRule type="cellIs" dxfId="1000" priority="1002" operator="equal">
      <formula>"HIDE-NO VAR"</formula>
    </cfRule>
  </conditionalFormatting>
  <conditionalFormatting sqref="J43">
    <cfRule type="cellIs" dxfId="999" priority="1001" operator="equal">
      <formula>"NO VAR"</formula>
    </cfRule>
  </conditionalFormatting>
  <conditionalFormatting sqref="J43">
    <cfRule type="cellIs" dxfId="998" priority="1000" operator="equal">
      <formula>"NO VAR"</formula>
    </cfRule>
  </conditionalFormatting>
  <conditionalFormatting sqref="K43">
    <cfRule type="cellIs" dxfId="997" priority="999" operator="equal">
      <formula>"NO VAR"</formula>
    </cfRule>
  </conditionalFormatting>
  <conditionalFormatting sqref="K43">
    <cfRule type="cellIs" dxfId="996" priority="998" operator="equal">
      <formula>"HIDE-NO VAR"</formula>
    </cfRule>
  </conditionalFormatting>
  <conditionalFormatting sqref="K43">
    <cfRule type="cellIs" dxfId="995" priority="997" operator="equal">
      <formula>"ERROR "</formula>
    </cfRule>
  </conditionalFormatting>
  <conditionalFormatting sqref="K43">
    <cfRule type="cellIs" dxfId="994" priority="996" operator="equal">
      <formula>"HIDE-NO VAR"</formula>
    </cfRule>
  </conditionalFormatting>
  <conditionalFormatting sqref="K43">
    <cfRule type="cellIs" dxfId="993" priority="995" operator="equal">
      <formula>"HIDE-NO VAR"</formula>
    </cfRule>
  </conditionalFormatting>
  <conditionalFormatting sqref="K43">
    <cfRule type="cellIs" dxfId="992" priority="994" operator="equal">
      <formula>"NO VAR"</formula>
    </cfRule>
  </conditionalFormatting>
  <conditionalFormatting sqref="K43">
    <cfRule type="cellIs" dxfId="991" priority="993" operator="equal">
      <formula>"HIDE-NO VAR"</formula>
    </cfRule>
  </conditionalFormatting>
  <conditionalFormatting sqref="K43">
    <cfRule type="cellIs" dxfId="990" priority="992" operator="equal">
      <formula>"NO VAR"</formula>
    </cfRule>
  </conditionalFormatting>
  <conditionalFormatting sqref="K43">
    <cfRule type="cellIs" dxfId="989" priority="991" operator="equal">
      <formula>"HIDE-NO VAR"</formula>
    </cfRule>
  </conditionalFormatting>
  <conditionalFormatting sqref="K43">
    <cfRule type="cellIs" dxfId="988" priority="990" operator="equal">
      <formula>"NO VAR"</formula>
    </cfRule>
  </conditionalFormatting>
  <conditionalFormatting sqref="K43">
    <cfRule type="cellIs" dxfId="987" priority="989" operator="equal">
      <formula>"NO VAR"</formula>
    </cfRule>
  </conditionalFormatting>
  <conditionalFormatting sqref="K43">
    <cfRule type="cellIs" dxfId="986" priority="988" operator="equal">
      <formula>"HIDE-NO VAR"</formula>
    </cfRule>
  </conditionalFormatting>
  <conditionalFormatting sqref="K43">
    <cfRule type="cellIs" dxfId="985" priority="987" operator="equal">
      <formula>"NO VAR"</formula>
    </cfRule>
  </conditionalFormatting>
  <conditionalFormatting sqref="K43">
    <cfRule type="cellIs" dxfId="984" priority="986" operator="equal">
      <formula>"NO VAR"</formula>
    </cfRule>
  </conditionalFormatting>
  <conditionalFormatting sqref="K43">
    <cfRule type="cellIs" dxfId="983" priority="985" operator="equal">
      <formula>"HIDE-NO VAR"</formula>
    </cfRule>
  </conditionalFormatting>
  <conditionalFormatting sqref="K43">
    <cfRule type="cellIs" dxfId="982" priority="984" operator="equal">
      <formula>"NO VAR"</formula>
    </cfRule>
  </conditionalFormatting>
  <conditionalFormatting sqref="K43">
    <cfRule type="cellIs" dxfId="981" priority="983" operator="equal">
      <formula>"NO VAR"</formula>
    </cfRule>
  </conditionalFormatting>
  <conditionalFormatting sqref="K43">
    <cfRule type="cellIs" dxfId="980" priority="982" operator="equal">
      <formula>"HIDE-NO VAR"</formula>
    </cfRule>
  </conditionalFormatting>
  <conditionalFormatting sqref="K43">
    <cfRule type="cellIs" dxfId="979" priority="981" operator="equal">
      <formula>"NO VAR"</formula>
    </cfRule>
  </conditionalFormatting>
  <conditionalFormatting sqref="K43">
    <cfRule type="cellIs" dxfId="978" priority="980" operator="equal">
      <formula>"NO VAR"</formula>
    </cfRule>
  </conditionalFormatting>
  <conditionalFormatting sqref="K43">
    <cfRule type="cellIs" dxfId="977" priority="979" operator="equal">
      <formula>"HIDE-NO VAR"</formula>
    </cfRule>
  </conditionalFormatting>
  <conditionalFormatting sqref="K43">
    <cfRule type="cellIs" dxfId="976" priority="978" operator="equal">
      <formula>"NO VAR"</formula>
    </cfRule>
  </conditionalFormatting>
  <conditionalFormatting sqref="K43">
    <cfRule type="cellIs" dxfId="975" priority="977" operator="equal">
      <formula>"NO VAR"</formula>
    </cfRule>
  </conditionalFormatting>
  <conditionalFormatting sqref="K43">
    <cfRule type="cellIs" dxfId="974" priority="976" operator="equal">
      <formula>"HIDE-NO VAR"</formula>
    </cfRule>
  </conditionalFormatting>
  <conditionalFormatting sqref="K43">
    <cfRule type="cellIs" dxfId="973" priority="975" operator="equal">
      <formula>"NO VAR"</formula>
    </cfRule>
  </conditionalFormatting>
  <conditionalFormatting sqref="K43">
    <cfRule type="cellIs" dxfId="972" priority="974" operator="equal">
      <formula>"NO VAR"</formula>
    </cfRule>
  </conditionalFormatting>
  <conditionalFormatting sqref="K43">
    <cfRule type="cellIs" dxfId="971" priority="973" operator="equal">
      <formula>"HIDE-NO VAR"</formula>
    </cfRule>
  </conditionalFormatting>
  <conditionalFormatting sqref="K43">
    <cfRule type="cellIs" dxfId="970" priority="972" operator="equal">
      <formula>"NO VAR"</formula>
    </cfRule>
  </conditionalFormatting>
  <conditionalFormatting sqref="K43">
    <cfRule type="cellIs" dxfId="969" priority="971" operator="equal">
      <formula>"NO VAR"</formula>
    </cfRule>
  </conditionalFormatting>
  <conditionalFormatting sqref="K43">
    <cfRule type="cellIs" dxfId="968" priority="970" operator="equal">
      <formula>"HIDE-NO VAR"</formula>
    </cfRule>
  </conditionalFormatting>
  <conditionalFormatting sqref="K43">
    <cfRule type="cellIs" dxfId="967" priority="969" operator="equal">
      <formula>"NO VAR"</formula>
    </cfRule>
  </conditionalFormatting>
  <conditionalFormatting sqref="K43">
    <cfRule type="cellIs" dxfId="966" priority="968" operator="equal">
      <formula>"NO VAR"</formula>
    </cfRule>
  </conditionalFormatting>
  <conditionalFormatting sqref="K43">
    <cfRule type="cellIs" dxfId="965" priority="967" operator="equal">
      <formula>"HIDE-NO VAR"</formula>
    </cfRule>
  </conditionalFormatting>
  <conditionalFormatting sqref="K43">
    <cfRule type="cellIs" dxfId="964" priority="966" operator="equal">
      <formula>"NO VAR"</formula>
    </cfRule>
  </conditionalFormatting>
  <conditionalFormatting sqref="K43">
    <cfRule type="cellIs" dxfId="963" priority="965" operator="equal">
      <formula>"NO VAR"</formula>
    </cfRule>
  </conditionalFormatting>
  <conditionalFormatting sqref="K43">
    <cfRule type="cellIs" dxfId="962" priority="964" operator="equal">
      <formula>"HIDE-NO VAR"</formula>
    </cfRule>
  </conditionalFormatting>
  <conditionalFormatting sqref="K43">
    <cfRule type="cellIs" dxfId="961" priority="963" operator="equal">
      <formula>"NO VAR"</formula>
    </cfRule>
  </conditionalFormatting>
  <conditionalFormatting sqref="K43">
    <cfRule type="cellIs" dxfId="960" priority="962" operator="equal">
      <formula>"NO VAR"</formula>
    </cfRule>
  </conditionalFormatting>
  <conditionalFormatting sqref="K43">
    <cfRule type="cellIs" dxfId="959" priority="961" operator="equal">
      <formula>"HIDE-NO VAR"</formula>
    </cfRule>
  </conditionalFormatting>
  <conditionalFormatting sqref="K43">
    <cfRule type="cellIs" dxfId="958" priority="960" operator="equal">
      <formula>"NO VAR"</formula>
    </cfRule>
  </conditionalFormatting>
  <conditionalFormatting sqref="K43">
    <cfRule type="cellIs" dxfId="957" priority="959" operator="equal">
      <formula>"NO VAR"</formula>
    </cfRule>
  </conditionalFormatting>
  <conditionalFormatting sqref="K43">
    <cfRule type="cellIs" dxfId="956" priority="958" operator="equal">
      <formula>"INCORRECT LINE BEING PICKED UP"</formula>
    </cfRule>
  </conditionalFormatting>
  <conditionalFormatting sqref="B44">
    <cfRule type="cellIs" dxfId="955" priority="957" operator="equal">
      <formula>"HIDE "</formula>
    </cfRule>
  </conditionalFormatting>
  <conditionalFormatting sqref="A48:B48 D48 A49">
    <cfRule type="cellIs" dxfId="954" priority="956" operator="equal">
      <formula>"Hide No Variance"</formula>
    </cfRule>
  </conditionalFormatting>
  <conditionalFormatting sqref="D50:E50">
    <cfRule type="cellIs" dxfId="953" priority="955" operator="equal">
      <formula>"HIDE "</formula>
    </cfRule>
  </conditionalFormatting>
  <conditionalFormatting sqref="J50">
    <cfRule type="cellIs" dxfId="952" priority="954" operator="equal">
      <formula>"NO VAR"</formula>
    </cfRule>
  </conditionalFormatting>
  <conditionalFormatting sqref="K61:K63">
    <cfRule type="cellIs" dxfId="951" priority="762" operator="equal">
      <formula>"HIDE-NO VAR"</formula>
    </cfRule>
  </conditionalFormatting>
  <conditionalFormatting sqref="K61:K63">
    <cfRule type="cellIs" dxfId="950" priority="761" operator="equal">
      <formula>"NO VAR"</formula>
    </cfRule>
  </conditionalFormatting>
  <conditionalFormatting sqref="K52">
    <cfRule type="cellIs" dxfId="949" priority="836" operator="equal">
      <formula>"NO VAR"</formula>
    </cfRule>
  </conditionalFormatting>
  <conditionalFormatting sqref="K52">
    <cfRule type="cellIs" dxfId="948" priority="835" operator="equal">
      <formula>"HIDE-NO VAR"</formula>
    </cfRule>
  </conditionalFormatting>
  <conditionalFormatting sqref="K52">
    <cfRule type="cellIs" dxfId="947" priority="834" operator="equal">
      <formula>"NO VAR"</formula>
    </cfRule>
  </conditionalFormatting>
  <conditionalFormatting sqref="K52">
    <cfRule type="cellIs" dxfId="946" priority="833" operator="equal">
      <formula>"NO VAR"</formula>
    </cfRule>
  </conditionalFormatting>
  <conditionalFormatting sqref="J65">
    <cfRule type="cellIs" dxfId="945" priority="754" operator="equal">
      <formula>"NO VAR"</formula>
    </cfRule>
  </conditionalFormatting>
  <conditionalFormatting sqref="J65">
    <cfRule type="cellIs" dxfId="944" priority="753" operator="equal">
      <formula>"HIDE-NO VAR"</formula>
    </cfRule>
  </conditionalFormatting>
  <conditionalFormatting sqref="J61:J63">
    <cfRule type="cellIs" dxfId="943" priority="826" operator="equal">
      <formula>"HIDE-NO VAR"</formula>
    </cfRule>
  </conditionalFormatting>
  <conditionalFormatting sqref="J61:J63">
    <cfRule type="cellIs" dxfId="942" priority="825" operator="equal">
      <formula>"HIDE-NO VAR"</formula>
    </cfRule>
  </conditionalFormatting>
  <conditionalFormatting sqref="J61:J63">
    <cfRule type="cellIs" dxfId="941" priority="824" operator="equal">
      <formula>"NO VAR"</formula>
    </cfRule>
  </conditionalFormatting>
  <conditionalFormatting sqref="J61:J63">
    <cfRule type="cellIs" dxfId="940" priority="823" operator="equal">
      <formula>"HIDE-NO VAR"</formula>
    </cfRule>
  </conditionalFormatting>
  <conditionalFormatting sqref="J61:J63">
    <cfRule type="cellIs" dxfId="939" priority="822" operator="equal">
      <formula>"NO VAR"</formula>
    </cfRule>
  </conditionalFormatting>
  <conditionalFormatting sqref="J61:J63">
    <cfRule type="cellIs" dxfId="938" priority="821" operator="equal">
      <formula>"HIDE-NO VAR"</formula>
    </cfRule>
  </conditionalFormatting>
  <conditionalFormatting sqref="J61:J63">
    <cfRule type="cellIs" dxfId="937" priority="820" operator="equal">
      <formula>"NO VAR"</formula>
    </cfRule>
  </conditionalFormatting>
  <conditionalFormatting sqref="J61:J63">
    <cfRule type="cellIs" dxfId="936" priority="819" operator="equal">
      <formula>"NO VAR"</formula>
    </cfRule>
  </conditionalFormatting>
  <conditionalFormatting sqref="K50">
    <cfRule type="cellIs" dxfId="935" priority="953" operator="equal">
      <formula>"NO VAR"</formula>
    </cfRule>
  </conditionalFormatting>
  <conditionalFormatting sqref="J61:J63">
    <cfRule type="cellIs" dxfId="934" priority="818" operator="equal">
      <formula>"HIDE-NO VAR"</formula>
    </cfRule>
  </conditionalFormatting>
  <conditionalFormatting sqref="J61:J63">
    <cfRule type="cellIs" dxfId="933" priority="817" operator="equal">
      <formula>"NO VAR"</formula>
    </cfRule>
  </conditionalFormatting>
  <conditionalFormatting sqref="J61:J63">
    <cfRule type="cellIs" dxfId="932" priority="816" operator="equal">
      <formula>"NO VAR"</formula>
    </cfRule>
  </conditionalFormatting>
  <conditionalFormatting sqref="J61:J63">
    <cfRule type="cellIs" dxfId="931" priority="815" operator="equal">
      <formula>"HIDE-NO VAR"</formula>
    </cfRule>
  </conditionalFormatting>
  <conditionalFormatting sqref="J61:J63">
    <cfRule type="cellIs" dxfId="930" priority="814" operator="equal">
      <formula>"NO VAR"</formula>
    </cfRule>
  </conditionalFormatting>
  <conditionalFormatting sqref="J61:J63">
    <cfRule type="cellIs" dxfId="929" priority="813" operator="equal">
      <formula>"NO VAR"</formula>
    </cfRule>
  </conditionalFormatting>
  <conditionalFormatting sqref="J61:J63">
    <cfRule type="cellIs" dxfId="928" priority="812" operator="equal">
      <formula>"HIDE-NO VAR"</formula>
    </cfRule>
  </conditionalFormatting>
  <conditionalFormatting sqref="J61:J63">
    <cfRule type="cellIs" dxfId="927" priority="811" operator="equal">
      <formula>"NO VAR"</formula>
    </cfRule>
  </conditionalFormatting>
  <conditionalFormatting sqref="J61:J63">
    <cfRule type="cellIs" dxfId="926" priority="810" operator="equal">
      <formula>"NO VAR"</formula>
    </cfRule>
  </conditionalFormatting>
  <conditionalFormatting sqref="J61:J63">
    <cfRule type="cellIs" dxfId="925" priority="809" operator="equal">
      <formula>"HIDE-NO VAR"</formula>
    </cfRule>
  </conditionalFormatting>
  <conditionalFormatting sqref="J61:J63">
    <cfRule type="cellIs" dxfId="924" priority="808" operator="equal">
      <formula>"NO VAR"</formula>
    </cfRule>
  </conditionalFormatting>
  <conditionalFormatting sqref="J61:J63">
    <cfRule type="cellIs" dxfId="923" priority="807" operator="equal">
      <formula>"NO VAR"</formula>
    </cfRule>
  </conditionalFormatting>
  <conditionalFormatting sqref="J61:J63">
    <cfRule type="cellIs" dxfId="922" priority="806" operator="equal">
      <formula>"HIDE-NO VAR"</formula>
    </cfRule>
  </conditionalFormatting>
  <conditionalFormatting sqref="J61:J63">
    <cfRule type="cellIs" dxfId="921" priority="804" operator="equal">
      <formula>"NO VAR"</formula>
    </cfRule>
  </conditionalFormatting>
  <conditionalFormatting sqref="J61:J63">
    <cfRule type="cellIs" dxfId="920" priority="803" operator="equal">
      <formula>"HIDE-NO VAR"</formula>
    </cfRule>
  </conditionalFormatting>
  <conditionalFormatting sqref="J61:J63">
    <cfRule type="cellIs" dxfId="919" priority="802" operator="equal">
      <formula>"NO VAR"</formula>
    </cfRule>
  </conditionalFormatting>
  <conditionalFormatting sqref="J65">
    <cfRule type="cellIs" dxfId="918" priority="725" operator="equal">
      <formula>"HIDE-NO VAR"</formula>
    </cfRule>
  </conditionalFormatting>
  <conditionalFormatting sqref="J65">
    <cfRule type="cellIs" dxfId="917" priority="724" operator="equal">
      <formula>"NO VAR"</formula>
    </cfRule>
  </conditionalFormatting>
  <conditionalFormatting sqref="J61:J63">
    <cfRule type="cellIs" dxfId="916" priority="799" operator="equal">
      <formula>"NO VAR"</formula>
    </cfRule>
  </conditionalFormatting>
  <conditionalFormatting sqref="K65">
    <cfRule type="cellIs" dxfId="915" priority="719" operator="equal">
      <formula>"HIDE-NO VAR"</formula>
    </cfRule>
  </conditionalFormatting>
  <conditionalFormatting sqref="J51">
    <cfRule type="cellIs" dxfId="914" priority="869" operator="equal">
      <formula>"HIDE-NO VAR"</formula>
    </cfRule>
  </conditionalFormatting>
  <conditionalFormatting sqref="K65">
    <cfRule type="cellIs" dxfId="913" priority="716" operator="equal">
      <formula>"HIDE-NO VAR"</formula>
    </cfRule>
  </conditionalFormatting>
  <conditionalFormatting sqref="J51">
    <cfRule type="cellIs" dxfId="912" priority="867" operator="equal">
      <formula>"NO VAR"</formula>
    </cfRule>
  </conditionalFormatting>
  <conditionalFormatting sqref="J51">
    <cfRule type="cellIs" dxfId="911" priority="866" operator="equal">
      <formula>"HIDE-NO VAR"</formula>
    </cfRule>
  </conditionalFormatting>
  <conditionalFormatting sqref="J51">
    <cfRule type="cellIs" dxfId="910" priority="865" operator="equal">
      <formula>"NO VAR"</formula>
    </cfRule>
  </conditionalFormatting>
  <conditionalFormatting sqref="K61:K63">
    <cfRule type="cellIs" dxfId="909" priority="787" operator="equal">
      <formula>"NO VAR"</formula>
    </cfRule>
  </conditionalFormatting>
  <conditionalFormatting sqref="J51">
    <cfRule type="cellIs" dxfId="908" priority="862" operator="equal">
      <formula>"NO VAR"</formula>
    </cfRule>
  </conditionalFormatting>
  <conditionalFormatting sqref="K61:K63">
    <cfRule type="cellIs" dxfId="907" priority="784" operator="equal">
      <formula>"NO VAR"</formula>
    </cfRule>
  </conditionalFormatting>
  <conditionalFormatting sqref="K65">
    <cfRule type="cellIs" dxfId="906" priority="707" operator="equal">
      <formula>"NO VAR"</formula>
    </cfRule>
  </conditionalFormatting>
  <conditionalFormatting sqref="K61:K63">
    <cfRule type="cellIs" dxfId="905" priority="781" operator="equal">
      <formula>"NO VAR"</formula>
    </cfRule>
  </conditionalFormatting>
  <conditionalFormatting sqref="J52">
    <cfRule type="cellIs" dxfId="904" priority="856" operator="equal">
      <formula>"NO VAR"</formula>
    </cfRule>
  </conditionalFormatting>
  <conditionalFormatting sqref="J52">
    <cfRule type="cellIs" dxfId="903" priority="855" operator="equal">
      <formula>"HIDE-NO VAR"</formula>
    </cfRule>
  </conditionalFormatting>
  <conditionalFormatting sqref="J52">
    <cfRule type="cellIs" dxfId="902" priority="854" operator="equal">
      <formula>"NO VAR"</formula>
    </cfRule>
  </conditionalFormatting>
  <conditionalFormatting sqref="J52">
    <cfRule type="cellIs" dxfId="901" priority="853" operator="equal">
      <formula>"NO VAR"</formula>
    </cfRule>
  </conditionalFormatting>
  <conditionalFormatting sqref="K52">
    <cfRule type="cellIs" dxfId="900" priority="852" operator="equal">
      <formula>"HIDE-NO VAR"</formula>
    </cfRule>
  </conditionalFormatting>
  <conditionalFormatting sqref="K52">
    <cfRule type="cellIs" dxfId="899" priority="851" operator="equal">
      <formula>"NO VAR"</formula>
    </cfRule>
  </conditionalFormatting>
  <conditionalFormatting sqref="K52">
    <cfRule type="cellIs" dxfId="898" priority="850" operator="equal">
      <formula>"NO VAR"</formula>
    </cfRule>
  </conditionalFormatting>
  <conditionalFormatting sqref="K51">
    <cfRule type="cellIs" dxfId="897" priority="849" operator="equal">
      <formula>"HIDE-NO VAR"</formula>
    </cfRule>
  </conditionalFormatting>
  <conditionalFormatting sqref="K51">
    <cfRule type="cellIs" dxfId="896" priority="848" operator="equal">
      <formula>"NO VAR"</formula>
    </cfRule>
  </conditionalFormatting>
  <conditionalFormatting sqref="K51">
    <cfRule type="cellIs" dxfId="895" priority="847" operator="equal">
      <formula>"NO VAR"</formula>
    </cfRule>
  </conditionalFormatting>
  <conditionalFormatting sqref="K51">
    <cfRule type="cellIs" dxfId="894" priority="846" operator="equal">
      <formula>"HIDE-NO VAR"</formula>
    </cfRule>
  </conditionalFormatting>
  <conditionalFormatting sqref="K51">
    <cfRule type="cellIs" dxfId="893" priority="845" operator="equal">
      <formula>"NO VAR"</formula>
    </cfRule>
  </conditionalFormatting>
  <conditionalFormatting sqref="K51">
    <cfRule type="cellIs" dxfId="892" priority="844" operator="equal">
      <formula>"NO VAR"</formula>
    </cfRule>
  </conditionalFormatting>
  <conditionalFormatting sqref="K51">
    <cfRule type="cellIs" dxfId="891" priority="843" operator="equal">
      <formula>"HIDE-NO VAR"</formula>
    </cfRule>
  </conditionalFormatting>
  <conditionalFormatting sqref="K51">
    <cfRule type="cellIs" dxfId="890" priority="842" operator="equal">
      <formula>"NO VAR"</formula>
    </cfRule>
  </conditionalFormatting>
  <conditionalFormatting sqref="K51">
    <cfRule type="cellIs" dxfId="889" priority="841" operator="equal">
      <formula>"NO VAR"</formula>
    </cfRule>
  </conditionalFormatting>
  <conditionalFormatting sqref="K61:K63">
    <cfRule type="cellIs" dxfId="888" priority="764" operator="equal">
      <formula>"NO VAR"</formula>
    </cfRule>
  </conditionalFormatting>
  <conditionalFormatting sqref="K52">
    <cfRule type="cellIs" dxfId="887" priority="839" operator="equal">
      <formula>"HIDE-NO VAR"</formula>
    </cfRule>
  </conditionalFormatting>
  <conditionalFormatting sqref="K52">
    <cfRule type="cellIs" dxfId="886" priority="837" operator="equal">
      <formula>"HIDE-NO VAR"</formula>
    </cfRule>
  </conditionalFormatting>
  <conditionalFormatting sqref="K65">
    <cfRule type="cellIs" dxfId="885" priority="684" operator="equal">
      <formula>"HIDE-NO VAR"</formula>
    </cfRule>
  </conditionalFormatting>
  <conditionalFormatting sqref="K65">
    <cfRule type="cellIs" dxfId="884" priority="683" operator="equal">
      <formula>"NO VAR"</formula>
    </cfRule>
  </conditionalFormatting>
  <conditionalFormatting sqref="K61:K63">
    <cfRule type="cellIs" dxfId="883" priority="757" operator="equal">
      <formula>"NO VAR"</formula>
    </cfRule>
  </conditionalFormatting>
  <conditionalFormatting sqref="J66:J68">
    <cfRule type="cellIs" dxfId="882" priority="679" operator="equal">
      <formula>"NO VAR"</formula>
    </cfRule>
  </conditionalFormatting>
  <conditionalFormatting sqref="J65">
    <cfRule type="cellIs" dxfId="881" priority="750" operator="equal">
      <formula>"HIDE-NO VAR"</formula>
    </cfRule>
  </conditionalFormatting>
  <conditionalFormatting sqref="J65">
    <cfRule type="cellIs" dxfId="880" priority="749" operator="equal">
      <formula>"NO VAR"</formula>
    </cfRule>
  </conditionalFormatting>
  <conditionalFormatting sqref="J65">
    <cfRule type="cellIs" dxfId="879" priority="745" operator="equal">
      <formula>"NO VAR"</formula>
    </cfRule>
  </conditionalFormatting>
  <conditionalFormatting sqref="J66:J68">
    <cfRule type="cellIs" dxfId="878" priority="668" operator="equal">
      <formula>"HIDE-NO VAR"</formula>
    </cfRule>
  </conditionalFormatting>
  <conditionalFormatting sqref="J65">
    <cfRule type="cellIs" dxfId="877" priority="742" operator="equal">
      <formula>"NO VAR"</formula>
    </cfRule>
  </conditionalFormatting>
  <conditionalFormatting sqref="J66:J68">
    <cfRule type="cellIs" dxfId="876" priority="665" operator="equal">
      <formula>"HIDE-NO VAR"</formula>
    </cfRule>
  </conditionalFormatting>
  <conditionalFormatting sqref="J65">
    <cfRule type="cellIs" dxfId="875" priority="739" operator="equal">
      <formula>"NO VAR"</formula>
    </cfRule>
  </conditionalFormatting>
  <conditionalFormatting sqref="J66:J68">
    <cfRule type="cellIs" dxfId="874" priority="662" operator="equal">
      <formula>"HIDE-NO VAR"</formula>
    </cfRule>
  </conditionalFormatting>
  <conditionalFormatting sqref="J65">
    <cfRule type="cellIs" dxfId="873" priority="736" operator="equal">
      <formula>"NO VAR"</formula>
    </cfRule>
  </conditionalFormatting>
  <conditionalFormatting sqref="J66:J68">
    <cfRule type="cellIs" dxfId="872" priority="659" operator="equal">
      <formula>"HIDE-NO VAR"</formula>
    </cfRule>
  </conditionalFormatting>
  <conditionalFormatting sqref="J65">
    <cfRule type="cellIs" dxfId="871" priority="733" operator="equal">
      <formula>"NO VAR"</formula>
    </cfRule>
  </conditionalFormatting>
  <conditionalFormatting sqref="J66:J68">
    <cfRule type="cellIs" dxfId="870" priority="656" operator="equal">
      <formula>"HIDE-NO VAR"</formula>
    </cfRule>
  </conditionalFormatting>
  <conditionalFormatting sqref="J65">
    <cfRule type="cellIs" dxfId="869" priority="730" operator="equal">
      <formula>"NO VAR"</formula>
    </cfRule>
  </conditionalFormatting>
  <conditionalFormatting sqref="J66:J68">
    <cfRule type="cellIs" dxfId="868" priority="653" operator="equal">
      <formula>"HIDE-NO VAR"</formula>
    </cfRule>
  </conditionalFormatting>
  <conditionalFormatting sqref="J65">
    <cfRule type="cellIs" dxfId="867" priority="727" operator="equal">
      <formula>"NO VAR"</formula>
    </cfRule>
  </conditionalFormatting>
  <conditionalFormatting sqref="J66:J68">
    <cfRule type="cellIs" dxfId="866" priority="650" operator="equal">
      <formula>"HIDE-NO VAR"</formula>
    </cfRule>
  </conditionalFormatting>
  <conditionalFormatting sqref="J61:J63">
    <cfRule type="cellIs" dxfId="865" priority="801" operator="equal">
      <formula>"NO VAR"</formula>
    </cfRule>
  </conditionalFormatting>
  <conditionalFormatting sqref="K61:K63">
    <cfRule type="cellIs" dxfId="864" priority="797" operator="equal">
      <formula>"NO VAR"</formula>
    </cfRule>
  </conditionalFormatting>
  <conditionalFormatting sqref="K61:K63">
    <cfRule type="cellIs" dxfId="863" priority="796" operator="equal">
      <formula>"HIDE-NO VAR"</formula>
    </cfRule>
  </conditionalFormatting>
  <conditionalFormatting sqref="K61:K63">
    <cfRule type="cellIs" dxfId="862" priority="795" operator="equal">
      <formula>"ERROR "</formula>
    </cfRule>
  </conditionalFormatting>
  <conditionalFormatting sqref="K61:K63">
    <cfRule type="cellIs" dxfId="861" priority="794" operator="equal">
      <formula>"HIDE-NO VAR"</formula>
    </cfRule>
  </conditionalFormatting>
  <conditionalFormatting sqref="K61:K63">
    <cfRule type="cellIs" dxfId="860" priority="793" operator="equal">
      <formula>"HIDE-NO VAR"</formula>
    </cfRule>
  </conditionalFormatting>
  <conditionalFormatting sqref="K61:K63">
    <cfRule type="cellIs" dxfId="859" priority="792" operator="equal">
      <formula>"NO VAR"</formula>
    </cfRule>
  </conditionalFormatting>
  <conditionalFormatting sqref="K61:K63">
    <cfRule type="cellIs" dxfId="858" priority="791" operator="equal">
      <formula>"HIDE-NO VAR"</formula>
    </cfRule>
  </conditionalFormatting>
  <conditionalFormatting sqref="K61:K63">
    <cfRule type="cellIs" dxfId="857" priority="790" operator="equal">
      <formula>"NO VAR"</formula>
    </cfRule>
  </conditionalFormatting>
  <conditionalFormatting sqref="K61:K63">
    <cfRule type="cellIs" dxfId="856" priority="789" operator="equal">
      <formula>"HIDE-NO VAR"</formula>
    </cfRule>
  </conditionalFormatting>
  <conditionalFormatting sqref="K61:K63">
    <cfRule type="cellIs" dxfId="855" priority="788" operator="equal">
      <formula>"NO VAR"</formula>
    </cfRule>
  </conditionalFormatting>
  <conditionalFormatting sqref="K61:K63">
    <cfRule type="cellIs" dxfId="854" priority="786" operator="equal">
      <formula>"HIDE-NO VAR"</formula>
    </cfRule>
  </conditionalFormatting>
  <conditionalFormatting sqref="K61:K63">
    <cfRule type="cellIs" dxfId="853" priority="785" operator="equal">
      <formula>"NO VAR"</formula>
    </cfRule>
  </conditionalFormatting>
  <conditionalFormatting sqref="K61:K63">
    <cfRule type="cellIs" dxfId="852" priority="783" operator="equal">
      <formula>"HIDE-NO VAR"</formula>
    </cfRule>
  </conditionalFormatting>
  <conditionalFormatting sqref="K61:K63">
    <cfRule type="cellIs" dxfId="851" priority="782" operator="equal">
      <formula>"NO VAR"</formula>
    </cfRule>
  </conditionalFormatting>
  <conditionalFormatting sqref="K61:K63">
    <cfRule type="cellIs" dxfId="850" priority="780" operator="equal">
      <formula>"HIDE-NO VAR"</formula>
    </cfRule>
  </conditionalFormatting>
  <conditionalFormatting sqref="K61:K63">
    <cfRule type="cellIs" dxfId="849" priority="779" operator="equal">
      <formula>"NO VAR"</formula>
    </cfRule>
  </conditionalFormatting>
  <conditionalFormatting sqref="K61:K63">
    <cfRule type="cellIs" dxfId="848" priority="778" operator="equal">
      <formula>"NO VAR"</formula>
    </cfRule>
  </conditionalFormatting>
  <conditionalFormatting sqref="K61:K63">
    <cfRule type="cellIs" dxfId="847" priority="777" operator="equal">
      <formula>"HIDE-NO VAR"</formula>
    </cfRule>
  </conditionalFormatting>
  <conditionalFormatting sqref="K61:K63">
    <cfRule type="cellIs" dxfId="846" priority="776" operator="equal">
      <formula>"NO VAR"</formula>
    </cfRule>
  </conditionalFormatting>
  <conditionalFormatting sqref="K61:K63">
    <cfRule type="cellIs" dxfId="845" priority="775" operator="equal">
      <formula>"NO VAR"</formula>
    </cfRule>
  </conditionalFormatting>
  <conditionalFormatting sqref="K61:K63">
    <cfRule type="cellIs" dxfId="844" priority="774" operator="equal">
      <formula>"HIDE-NO VAR"</formula>
    </cfRule>
  </conditionalFormatting>
  <conditionalFormatting sqref="K61:K63">
    <cfRule type="cellIs" dxfId="843" priority="773" operator="equal">
      <formula>"NO VAR"</formula>
    </cfRule>
  </conditionalFormatting>
  <conditionalFormatting sqref="K61:K63">
    <cfRule type="cellIs" dxfId="842" priority="772" operator="equal">
      <formula>"NO VAR"</formula>
    </cfRule>
  </conditionalFormatting>
  <conditionalFormatting sqref="K61:K63">
    <cfRule type="cellIs" dxfId="841" priority="771" operator="equal">
      <formula>"HIDE-NO VAR"</formula>
    </cfRule>
  </conditionalFormatting>
  <conditionalFormatting sqref="K61:K63">
    <cfRule type="cellIs" dxfId="840" priority="770" operator="equal">
      <formula>"NO VAR"</formula>
    </cfRule>
  </conditionalFormatting>
  <conditionalFormatting sqref="K61:K63">
    <cfRule type="cellIs" dxfId="839" priority="769" operator="equal">
      <formula>"NO VAR"</formula>
    </cfRule>
  </conditionalFormatting>
  <conditionalFormatting sqref="K61:K63">
    <cfRule type="cellIs" dxfId="838" priority="768" operator="equal">
      <formula>"HIDE-NO VAR"</formula>
    </cfRule>
  </conditionalFormatting>
  <conditionalFormatting sqref="K61:K63">
    <cfRule type="cellIs" dxfId="837" priority="767" operator="equal">
      <formula>"NO VAR"</formula>
    </cfRule>
  </conditionalFormatting>
  <conditionalFormatting sqref="K61:K63">
    <cfRule type="cellIs" dxfId="836" priority="766" operator="equal">
      <formula>"NO VAR"</formula>
    </cfRule>
  </conditionalFormatting>
  <conditionalFormatting sqref="K65">
    <cfRule type="cellIs" dxfId="835" priority="688" operator="equal">
      <formula>"NO VAR"</formula>
    </cfRule>
  </conditionalFormatting>
  <conditionalFormatting sqref="K65">
    <cfRule type="cellIs" dxfId="834" priority="687" operator="equal">
      <formula>"HIDE-NO VAR"</formula>
    </cfRule>
  </conditionalFormatting>
  <conditionalFormatting sqref="K66:K68">
    <cfRule type="cellIs" dxfId="833" priority="609" operator="equal">
      <formula>"HIDE-NO VAR"</formula>
    </cfRule>
  </conditionalFormatting>
  <conditionalFormatting sqref="J66:J68">
    <cfRule type="cellIs" dxfId="832" priority="672" operator="equal">
      <formula>"NO VAR"</formula>
    </cfRule>
  </conditionalFormatting>
  <conditionalFormatting sqref="J66:J68">
    <cfRule type="cellIs" dxfId="831" priority="671" operator="equal">
      <formula>"HIDE-NO VAR"</formula>
    </cfRule>
  </conditionalFormatting>
  <conditionalFormatting sqref="J66:J68">
    <cfRule type="cellIs" dxfId="830" priority="670" operator="equal">
      <formula>"NO VAR"</formula>
    </cfRule>
  </conditionalFormatting>
  <conditionalFormatting sqref="J66:J68">
    <cfRule type="cellIs" dxfId="829" priority="669" operator="equal">
      <formula>"NO VAR"</formula>
    </cfRule>
  </conditionalFormatting>
  <conditionalFormatting sqref="J66:J68">
    <cfRule type="cellIs" dxfId="828" priority="667" operator="equal">
      <formula>"NO VAR"</formula>
    </cfRule>
  </conditionalFormatting>
  <conditionalFormatting sqref="J66:J68">
    <cfRule type="cellIs" dxfId="827" priority="666" operator="equal">
      <formula>"NO VAR"</formula>
    </cfRule>
  </conditionalFormatting>
  <conditionalFormatting sqref="J66:J68">
    <cfRule type="cellIs" dxfId="826" priority="664" operator="equal">
      <formula>"NO VAR"</formula>
    </cfRule>
  </conditionalFormatting>
  <conditionalFormatting sqref="J66:J68">
    <cfRule type="cellIs" dxfId="825" priority="663" operator="equal">
      <formula>"NO VAR"</formula>
    </cfRule>
  </conditionalFormatting>
  <conditionalFormatting sqref="J66:J68">
    <cfRule type="cellIs" dxfId="824" priority="661" operator="equal">
      <formula>"NO VAR"</formula>
    </cfRule>
  </conditionalFormatting>
  <conditionalFormatting sqref="J66:J68">
    <cfRule type="cellIs" dxfId="823" priority="660" operator="equal">
      <formula>"NO VAR"</formula>
    </cfRule>
  </conditionalFormatting>
  <conditionalFormatting sqref="J66:J68">
    <cfRule type="cellIs" dxfId="822" priority="658" operator="equal">
      <formula>"NO VAR"</formula>
    </cfRule>
  </conditionalFormatting>
  <conditionalFormatting sqref="J66:J68">
    <cfRule type="cellIs" dxfId="821" priority="657" operator="equal">
      <formula>"NO VAR"</formula>
    </cfRule>
  </conditionalFormatting>
  <conditionalFormatting sqref="J65">
    <cfRule type="cellIs" dxfId="820" priority="732" operator="equal">
      <formula>"NO VAR"</formula>
    </cfRule>
  </conditionalFormatting>
  <conditionalFormatting sqref="J65">
    <cfRule type="cellIs" dxfId="819" priority="731" operator="equal">
      <formula>"HIDE-NO VAR"</formula>
    </cfRule>
  </conditionalFormatting>
  <conditionalFormatting sqref="J65">
    <cfRule type="cellIs" dxfId="818" priority="728" operator="equal">
      <formula>"HIDE-NO VAR"</formula>
    </cfRule>
  </conditionalFormatting>
  <conditionalFormatting sqref="J66:J68">
    <cfRule type="cellIs" dxfId="817" priority="651" operator="equal">
      <formula>"NO VAR"</formula>
    </cfRule>
  </conditionalFormatting>
  <conditionalFormatting sqref="J66:J68">
    <cfRule type="cellIs" dxfId="816" priority="649" operator="equal">
      <formula>"NO VAR"</formula>
    </cfRule>
  </conditionalFormatting>
  <conditionalFormatting sqref="J65">
    <cfRule type="cellIs" dxfId="815" priority="723" operator="equal">
      <formula>"NO VAR"</formula>
    </cfRule>
  </conditionalFormatting>
  <conditionalFormatting sqref="K65">
    <cfRule type="cellIs" dxfId="814" priority="722" operator="equal">
      <formula>"NO VAR"</formula>
    </cfRule>
  </conditionalFormatting>
  <conditionalFormatting sqref="K65">
    <cfRule type="cellIs" dxfId="813" priority="721" operator="equal">
      <formula>"HIDE-NO VAR"</formula>
    </cfRule>
  </conditionalFormatting>
  <conditionalFormatting sqref="K65">
    <cfRule type="cellIs" dxfId="812" priority="718" operator="equal">
      <formula>"HIDE-NO VAR"</formula>
    </cfRule>
  </conditionalFormatting>
  <conditionalFormatting sqref="K65">
    <cfRule type="cellIs" dxfId="811" priority="717" operator="equal">
      <formula>"NO VAR"</formula>
    </cfRule>
  </conditionalFormatting>
  <conditionalFormatting sqref="K66:K68">
    <cfRule type="cellIs" dxfId="810" priority="640" operator="equal">
      <formula>"NO VAR"</formula>
    </cfRule>
  </conditionalFormatting>
  <conditionalFormatting sqref="K66:K68">
    <cfRule type="cellIs" dxfId="809" priority="639" operator="equal">
      <formula>"HIDE-NO VAR"</formula>
    </cfRule>
  </conditionalFormatting>
  <conditionalFormatting sqref="K66:K68">
    <cfRule type="cellIs" dxfId="808" priority="638" operator="equal">
      <formula>"NO VAR"</formula>
    </cfRule>
  </conditionalFormatting>
  <conditionalFormatting sqref="K65">
    <cfRule type="cellIs" dxfId="807" priority="713" operator="equal">
      <formula>"NO VAR"</formula>
    </cfRule>
  </conditionalFormatting>
  <conditionalFormatting sqref="K66:K68">
    <cfRule type="cellIs" dxfId="806" priority="636" operator="equal">
      <formula>"HIDE-NO VAR"</formula>
    </cfRule>
  </conditionalFormatting>
  <conditionalFormatting sqref="K66:K68">
    <cfRule type="cellIs" dxfId="805" priority="635" operator="equal">
      <formula>"NO VAR"</formula>
    </cfRule>
  </conditionalFormatting>
  <conditionalFormatting sqref="K65">
    <cfRule type="cellIs" dxfId="804" priority="710" operator="equal">
      <formula>"NO VAR"</formula>
    </cfRule>
  </conditionalFormatting>
  <conditionalFormatting sqref="K66:K68">
    <cfRule type="cellIs" dxfId="803" priority="633" operator="equal">
      <formula>"HIDE-NO VAR"</formula>
    </cfRule>
  </conditionalFormatting>
  <conditionalFormatting sqref="K66:K68">
    <cfRule type="cellIs" dxfId="802" priority="632" operator="equal">
      <formula>"NO VAR"</formula>
    </cfRule>
  </conditionalFormatting>
  <conditionalFormatting sqref="K66:K68">
    <cfRule type="cellIs" dxfId="801" priority="630" operator="equal">
      <formula>"HIDE-NO VAR"</formula>
    </cfRule>
  </conditionalFormatting>
  <conditionalFormatting sqref="K66:K68">
    <cfRule type="cellIs" dxfId="800" priority="629" operator="equal">
      <formula>"NO VAR"</formula>
    </cfRule>
  </conditionalFormatting>
  <conditionalFormatting sqref="K65">
    <cfRule type="cellIs" dxfId="799" priority="704" operator="equal">
      <formula>"NO VAR"</formula>
    </cfRule>
  </conditionalFormatting>
  <conditionalFormatting sqref="K66:K68">
    <cfRule type="cellIs" dxfId="798" priority="627" operator="equal">
      <formula>"HIDE-NO VAR"</formula>
    </cfRule>
  </conditionalFormatting>
  <conditionalFormatting sqref="K66:K68">
    <cfRule type="cellIs" dxfId="797" priority="626" operator="equal">
      <formula>"NO VAR"</formula>
    </cfRule>
  </conditionalFormatting>
  <conditionalFormatting sqref="K65">
    <cfRule type="cellIs" dxfId="796" priority="701" operator="equal">
      <formula>"NO VAR"</formula>
    </cfRule>
  </conditionalFormatting>
  <conditionalFormatting sqref="K66:K68">
    <cfRule type="cellIs" dxfId="795" priority="624" operator="equal">
      <formula>"HIDE-NO VAR"</formula>
    </cfRule>
  </conditionalFormatting>
  <conditionalFormatting sqref="K66:K68">
    <cfRule type="cellIs" dxfId="794" priority="623" operator="equal">
      <formula>"NO VAR"</formula>
    </cfRule>
  </conditionalFormatting>
  <conditionalFormatting sqref="K65">
    <cfRule type="cellIs" dxfId="793" priority="698" operator="equal">
      <formula>"NO VAR"</formula>
    </cfRule>
  </conditionalFormatting>
  <conditionalFormatting sqref="K66:K68">
    <cfRule type="cellIs" dxfId="792" priority="621" operator="equal">
      <formula>"HIDE-NO VAR"</formula>
    </cfRule>
  </conditionalFormatting>
  <conditionalFormatting sqref="K66:K68">
    <cfRule type="cellIs" dxfId="791" priority="620" operator="equal">
      <formula>"NO VAR"</formula>
    </cfRule>
  </conditionalFormatting>
  <conditionalFormatting sqref="K65">
    <cfRule type="cellIs" dxfId="790" priority="695" operator="equal">
      <formula>"NO VAR"</formula>
    </cfRule>
  </conditionalFormatting>
  <conditionalFormatting sqref="K66:K68">
    <cfRule type="cellIs" dxfId="789" priority="618" operator="equal">
      <formula>"HIDE-NO VAR"</formula>
    </cfRule>
  </conditionalFormatting>
  <conditionalFormatting sqref="K66:K68">
    <cfRule type="cellIs" dxfId="788" priority="617" operator="equal">
      <formula>"NO VAR"</formula>
    </cfRule>
  </conditionalFormatting>
  <conditionalFormatting sqref="K65">
    <cfRule type="cellIs" dxfId="787" priority="692" operator="equal">
      <formula>"NO VAR"</formula>
    </cfRule>
  </conditionalFormatting>
  <conditionalFormatting sqref="K66:K68">
    <cfRule type="cellIs" dxfId="786" priority="607" operator="equal">
      <formula>"NO VAR"</formula>
    </cfRule>
  </conditionalFormatting>
  <conditionalFormatting sqref="J69:J77">
    <cfRule type="cellIs" dxfId="785" priority="603" operator="equal">
      <formula>"NO VAR"</formula>
    </cfRule>
  </conditionalFormatting>
  <conditionalFormatting sqref="J78">
    <cfRule type="cellIs" dxfId="784" priority="526" operator="equal">
      <formula>"NO VAR"</formula>
    </cfRule>
  </conditionalFormatting>
  <conditionalFormatting sqref="J78">
    <cfRule type="cellIs" dxfId="783" priority="525" operator="equal">
      <formula>"HIDE-NO VAR"</formula>
    </cfRule>
  </conditionalFormatting>
  <conditionalFormatting sqref="J78">
    <cfRule type="cellIs" dxfId="782" priority="522" operator="equal">
      <formula>"HIDE-NO VAR"</formula>
    </cfRule>
  </conditionalFormatting>
  <conditionalFormatting sqref="J78">
    <cfRule type="cellIs" dxfId="781" priority="521" operator="equal">
      <formula>"NO VAR"</formula>
    </cfRule>
  </conditionalFormatting>
  <conditionalFormatting sqref="J69:J77">
    <cfRule type="cellIs" dxfId="780" priority="596" operator="equal">
      <formula>"NO VAR"</formula>
    </cfRule>
  </conditionalFormatting>
  <conditionalFormatting sqref="J69:J77">
    <cfRule type="cellIs" dxfId="779" priority="595" operator="equal">
      <formula>"HIDE-NO VAR"</formula>
    </cfRule>
  </conditionalFormatting>
  <conditionalFormatting sqref="J69:J77">
    <cfRule type="cellIs" dxfId="778" priority="594" operator="equal">
      <formula>"NO VAR"</formula>
    </cfRule>
  </conditionalFormatting>
  <conditionalFormatting sqref="J69:J77">
    <cfRule type="cellIs" dxfId="777" priority="592" operator="equal">
      <formula>"HIDE-NO VAR"</formula>
    </cfRule>
  </conditionalFormatting>
  <conditionalFormatting sqref="J69:J77">
    <cfRule type="cellIs" dxfId="776" priority="591" operator="equal">
      <formula>"NO VAR"</formula>
    </cfRule>
  </conditionalFormatting>
  <conditionalFormatting sqref="J69:J77">
    <cfRule type="cellIs" dxfId="775" priority="589" operator="equal">
      <formula>"HIDE-NO VAR"</formula>
    </cfRule>
  </conditionalFormatting>
  <conditionalFormatting sqref="J69:J77">
    <cfRule type="cellIs" dxfId="774" priority="588" operator="equal">
      <formula>"NO VAR"</formula>
    </cfRule>
  </conditionalFormatting>
  <conditionalFormatting sqref="J69:J77">
    <cfRule type="cellIs" dxfId="773" priority="586" operator="equal">
      <formula>"HIDE-NO VAR"</formula>
    </cfRule>
  </conditionalFormatting>
  <conditionalFormatting sqref="J69:J77">
    <cfRule type="cellIs" dxfId="772" priority="585" operator="equal">
      <formula>"NO VAR"</formula>
    </cfRule>
  </conditionalFormatting>
  <conditionalFormatting sqref="J69:J77">
    <cfRule type="cellIs" dxfId="771" priority="583" operator="equal">
      <formula>"HIDE-NO VAR"</formula>
    </cfRule>
  </conditionalFormatting>
  <conditionalFormatting sqref="J69:J77">
    <cfRule type="cellIs" dxfId="770" priority="582" operator="equal">
      <formula>"NO VAR"</formula>
    </cfRule>
  </conditionalFormatting>
  <conditionalFormatting sqref="J78">
    <cfRule type="cellIs" dxfId="769" priority="504" operator="equal">
      <formula>"NO VAR"</formula>
    </cfRule>
  </conditionalFormatting>
  <conditionalFormatting sqref="J78">
    <cfRule type="cellIs" dxfId="768" priority="503" operator="equal">
      <formula>"HIDE-NO VAR"</formula>
    </cfRule>
  </conditionalFormatting>
  <conditionalFormatting sqref="J69:J77">
    <cfRule type="cellIs" dxfId="767" priority="577" operator="equal">
      <formula>"HIDE-NO VAR"</formula>
    </cfRule>
  </conditionalFormatting>
  <conditionalFormatting sqref="J78">
    <cfRule type="cellIs" dxfId="766" priority="500" operator="equal">
      <formula>"HIDE-NO VAR"</formula>
    </cfRule>
  </conditionalFormatting>
  <conditionalFormatting sqref="J69:J77">
    <cfRule type="cellIs" dxfId="765" priority="574" operator="equal">
      <formula>"HIDE-NO VAR"</formula>
    </cfRule>
  </conditionalFormatting>
  <conditionalFormatting sqref="J69:J77">
    <cfRule type="cellIs" dxfId="764" priority="573" operator="equal">
      <formula>"NO VAR"</formula>
    </cfRule>
  </conditionalFormatting>
  <conditionalFormatting sqref="K66:K68">
    <cfRule type="cellIs" dxfId="763" priority="647" operator="equal">
      <formula>"NO VAR"</formula>
    </cfRule>
  </conditionalFormatting>
  <conditionalFormatting sqref="K78">
    <cfRule type="cellIs" dxfId="762" priority="494" operator="equal">
      <formula>"NO VAR"</formula>
    </cfRule>
  </conditionalFormatting>
  <conditionalFormatting sqref="K78">
    <cfRule type="cellIs" dxfId="761" priority="493" operator="equal">
      <formula>"HIDE-NO VAR"</formula>
    </cfRule>
  </conditionalFormatting>
  <conditionalFormatting sqref="K78">
    <cfRule type="cellIs" dxfId="760" priority="490" operator="equal">
      <formula>"HIDE-NO VAR"</formula>
    </cfRule>
  </conditionalFormatting>
  <conditionalFormatting sqref="K78">
    <cfRule type="cellIs" dxfId="759" priority="489" operator="equal">
      <formula>"NO VAR"</formula>
    </cfRule>
  </conditionalFormatting>
  <conditionalFormatting sqref="K69:K77">
    <cfRule type="cellIs" dxfId="758" priority="564" operator="equal">
      <formula>"NO VAR"</formula>
    </cfRule>
  </conditionalFormatting>
  <conditionalFormatting sqref="K69:K77">
    <cfRule type="cellIs" dxfId="757" priority="563" operator="equal">
      <formula>"HIDE-NO VAR"</formula>
    </cfRule>
  </conditionalFormatting>
  <conditionalFormatting sqref="K69:K77">
    <cfRule type="cellIs" dxfId="756" priority="562" operator="equal">
      <formula>"NO VAR"</formula>
    </cfRule>
  </conditionalFormatting>
  <conditionalFormatting sqref="K66:K68">
    <cfRule type="cellIs" dxfId="755" priority="637" operator="equal">
      <formula>"NO VAR"</formula>
    </cfRule>
  </conditionalFormatting>
  <conditionalFormatting sqref="K69:K77">
    <cfRule type="cellIs" dxfId="754" priority="560" operator="equal">
      <formula>"HIDE-NO VAR"</formula>
    </cfRule>
  </conditionalFormatting>
  <conditionalFormatting sqref="K69:K77">
    <cfRule type="cellIs" dxfId="753" priority="559" operator="equal">
      <formula>"NO VAR"</formula>
    </cfRule>
  </conditionalFormatting>
  <conditionalFormatting sqref="K66:K68">
    <cfRule type="cellIs" dxfId="752" priority="634" operator="equal">
      <formula>"NO VAR"</formula>
    </cfRule>
  </conditionalFormatting>
  <conditionalFormatting sqref="K69:K77">
    <cfRule type="cellIs" dxfId="751" priority="557" operator="equal">
      <formula>"HIDE-NO VAR"</formula>
    </cfRule>
  </conditionalFormatting>
  <conditionalFormatting sqref="K69:K77">
    <cfRule type="cellIs" dxfId="750" priority="556" operator="equal">
      <formula>"NO VAR"</formula>
    </cfRule>
  </conditionalFormatting>
  <conditionalFormatting sqref="K66:K68">
    <cfRule type="cellIs" dxfId="749" priority="631" operator="equal">
      <formula>"NO VAR"</formula>
    </cfRule>
  </conditionalFormatting>
  <conditionalFormatting sqref="K69:K77">
    <cfRule type="cellIs" dxfId="748" priority="554" operator="equal">
      <formula>"HIDE-NO VAR"</formula>
    </cfRule>
  </conditionalFormatting>
  <conditionalFormatting sqref="K69:K77">
    <cfRule type="cellIs" dxfId="747" priority="553" operator="equal">
      <formula>"NO VAR"</formula>
    </cfRule>
  </conditionalFormatting>
  <conditionalFormatting sqref="K66:K68">
    <cfRule type="cellIs" dxfId="746" priority="628" operator="equal">
      <formula>"NO VAR"</formula>
    </cfRule>
  </conditionalFormatting>
  <conditionalFormatting sqref="K69:K77">
    <cfRule type="cellIs" dxfId="745" priority="551" operator="equal">
      <formula>"HIDE-NO VAR"</formula>
    </cfRule>
  </conditionalFormatting>
  <conditionalFormatting sqref="K69:K77">
    <cfRule type="cellIs" dxfId="744" priority="550" operator="equal">
      <formula>"NO VAR"</formula>
    </cfRule>
  </conditionalFormatting>
  <conditionalFormatting sqref="K66:K68">
    <cfRule type="cellIs" dxfId="743" priority="625" operator="equal">
      <formula>"NO VAR"</formula>
    </cfRule>
  </conditionalFormatting>
  <conditionalFormatting sqref="K69:K77">
    <cfRule type="cellIs" dxfId="742" priority="548" operator="equal">
      <formula>"HIDE-NO VAR"</formula>
    </cfRule>
  </conditionalFormatting>
  <conditionalFormatting sqref="K69:K77">
    <cfRule type="cellIs" dxfId="741" priority="547" operator="equal">
      <formula>"NO VAR"</formula>
    </cfRule>
  </conditionalFormatting>
  <conditionalFormatting sqref="K66:K68">
    <cfRule type="cellIs" dxfId="740" priority="622" operator="equal">
      <formula>"NO VAR"</formula>
    </cfRule>
  </conditionalFormatting>
  <conditionalFormatting sqref="K69:K77">
    <cfRule type="cellIs" dxfId="739" priority="545" operator="equal">
      <formula>"HIDE-NO VAR"</formula>
    </cfRule>
  </conditionalFormatting>
  <conditionalFormatting sqref="K69:K77">
    <cfRule type="cellIs" dxfId="738" priority="544" operator="equal">
      <formula>"NO VAR"</formula>
    </cfRule>
  </conditionalFormatting>
  <conditionalFormatting sqref="K66:K68">
    <cfRule type="cellIs" dxfId="737" priority="619" operator="equal">
      <formula>"NO VAR"</formula>
    </cfRule>
  </conditionalFormatting>
  <conditionalFormatting sqref="K69:K77">
    <cfRule type="cellIs" dxfId="736" priority="542" operator="equal">
      <formula>"HIDE-NO VAR"</formula>
    </cfRule>
  </conditionalFormatting>
  <conditionalFormatting sqref="K69:K77">
    <cfRule type="cellIs" dxfId="735" priority="541" operator="equal">
      <formula>"NO VAR"</formula>
    </cfRule>
  </conditionalFormatting>
  <conditionalFormatting sqref="K66:K68">
    <cfRule type="cellIs" dxfId="734" priority="616" operator="equal">
      <formula>"NO VAR"</formula>
    </cfRule>
  </conditionalFormatting>
  <conditionalFormatting sqref="K66:K68">
    <cfRule type="cellIs" dxfId="733" priority="611" operator="equal">
      <formula>"NO VAR"</formula>
    </cfRule>
  </conditionalFormatting>
  <conditionalFormatting sqref="K78">
    <cfRule type="cellIs" dxfId="732" priority="456" operator="equal">
      <formula>"HIDE-NO VAR"</formula>
    </cfRule>
  </conditionalFormatting>
  <conditionalFormatting sqref="K78">
    <cfRule type="cellIs" dxfId="731" priority="454" operator="equal">
      <formula>"NO VAR"</formula>
    </cfRule>
  </conditionalFormatting>
  <conditionalFormatting sqref="J80">
    <cfRule type="cellIs" dxfId="730" priority="452" operator="equal">
      <formula>"NO VAR"</formula>
    </cfRule>
  </conditionalFormatting>
  <conditionalFormatting sqref="J80">
    <cfRule type="cellIs" dxfId="729" priority="451" operator="equal">
      <formula>"HIDE-NO VAR"</formula>
    </cfRule>
  </conditionalFormatting>
  <conditionalFormatting sqref="J69:J77">
    <cfRule type="cellIs" dxfId="728" priority="600" operator="equal">
      <formula>"HIDE-NO VAR"</formula>
    </cfRule>
  </conditionalFormatting>
  <conditionalFormatting sqref="J80">
    <cfRule type="cellIs" dxfId="727" priority="447" operator="equal">
      <formula>"NO VAR"</formula>
    </cfRule>
  </conditionalFormatting>
  <conditionalFormatting sqref="J69:J77">
    <cfRule type="cellIs" dxfId="726" priority="598" operator="equal">
      <formula>"NO VAR"</formula>
    </cfRule>
  </conditionalFormatting>
  <conditionalFormatting sqref="J69:J77">
    <cfRule type="cellIs" dxfId="725" priority="597" operator="equal">
      <formula>"HIDE-NO VAR"</formula>
    </cfRule>
  </conditionalFormatting>
  <conditionalFormatting sqref="J78">
    <cfRule type="cellIs" dxfId="724" priority="519" operator="equal">
      <formula>"NO VAR"</formula>
    </cfRule>
  </conditionalFormatting>
  <conditionalFormatting sqref="J78">
    <cfRule type="cellIs" dxfId="723" priority="518" operator="equal">
      <formula>"HIDE-NO VAR"</formula>
    </cfRule>
  </conditionalFormatting>
  <conditionalFormatting sqref="J69:J77">
    <cfRule type="cellIs" dxfId="722" priority="593" operator="equal">
      <formula>"NO VAR"</formula>
    </cfRule>
  </conditionalFormatting>
  <conditionalFormatting sqref="J78">
    <cfRule type="cellIs" dxfId="721" priority="516" operator="equal">
      <formula>"NO VAR"</formula>
    </cfRule>
  </conditionalFormatting>
  <conditionalFormatting sqref="J78">
    <cfRule type="cellIs" dxfId="720" priority="515" operator="equal">
      <formula>"HIDE-NO VAR"</formula>
    </cfRule>
  </conditionalFormatting>
  <conditionalFormatting sqref="J69:J77">
    <cfRule type="cellIs" dxfId="719" priority="590" operator="equal">
      <formula>"NO VAR"</formula>
    </cfRule>
  </conditionalFormatting>
  <conditionalFormatting sqref="J78">
    <cfRule type="cellIs" dxfId="718" priority="513" operator="equal">
      <formula>"NO VAR"</formula>
    </cfRule>
  </conditionalFormatting>
  <conditionalFormatting sqref="J78">
    <cfRule type="cellIs" dxfId="717" priority="512" operator="equal">
      <formula>"HIDE-NO VAR"</formula>
    </cfRule>
  </conditionalFormatting>
  <conditionalFormatting sqref="J69:J77">
    <cfRule type="cellIs" dxfId="716" priority="587" operator="equal">
      <formula>"NO VAR"</formula>
    </cfRule>
  </conditionalFormatting>
  <conditionalFormatting sqref="J78">
    <cfRule type="cellIs" dxfId="715" priority="510" operator="equal">
      <formula>"NO VAR"</formula>
    </cfRule>
  </conditionalFormatting>
  <conditionalFormatting sqref="J78">
    <cfRule type="cellIs" dxfId="714" priority="509" operator="equal">
      <formula>"HIDE-NO VAR"</formula>
    </cfRule>
  </conditionalFormatting>
  <conditionalFormatting sqref="J69:J77">
    <cfRule type="cellIs" dxfId="713" priority="584" operator="equal">
      <formula>"NO VAR"</formula>
    </cfRule>
  </conditionalFormatting>
  <conditionalFormatting sqref="J78">
    <cfRule type="cellIs" dxfId="712" priority="507" operator="equal">
      <formula>"NO VAR"</formula>
    </cfRule>
  </conditionalFormatting>
  <conditionalFormatting sqref="J78">
    <cfRule type="cellIs" dxfId="711" priority="506" operator="equal">
      <formula>"HIDE-NO VAR"</formula>
    </cfRule>
  </conditionalFormatting>
  <conditionalFormatting sqref="J69:J77">
    <cfRule type="cellIs" dxfId="710" priority="581" operator="equal">
      <formula>"NO VAR"</formula>
    </cfRule>
  </conditionalFormatting>
  <conditionalFormatting sqref="J69:J77">
    <cfRule type="cellIs" dxfId="709" priority="579" operator="equal">
      <formula>"NO VAR"</formula>
    </cfRule>
  </conditionalFormatting>
  <conditionalFormatting sqref="J80">
    <cfRule type="cellIs" dxfId="708" priority="426" operator="equal">
      <formula>"HIDE-NO VAR"</formula>
    </cfRule>
  </conditionalFormatting>
  <conditionalFormatting sqref="J80">
    <cfRule type="cellIs" dxfId="707" priority="423" operator="equal">
      <formula>"HIDE-NO VAR"</formula>
    </cfRule>
  </conditionalFormatting>
  <conditionalFormatting sqref="J78">
    <cfRule type="cellIs" dxfId="706" priority="498" operator="equal">
      <formula>"NO VAR"</formula>
    </cfRule>
  </conditionalFormatting>
  <conditionalFormatting sqref="J78">
    <cfRule type="cellIs" dxfId="705" priority="497" operator="equal">
      <formula>"HIDE-NO VAR"</formula>
    </cfRule>
  </conditionalFormatting>
  <conditionalFormatting sqref="J69:J77">
    <cfRule type="cellIs" dxfId="704" priority="572" operator="equal">
      <formula>"NO VAR"</formula>
    </cfRule>
  </conditionalFormatting>
  <conditionalFormatting sqref="K80">
    <cfRule type="cellIs" dxfId="703" priority="419" operator="equal">
      <formula>"HIDE-NO VAR"</formula>
    </cfRule>
  </conditionalFormatting>
  <conditionalFormatting sqref="K69:K77">
    <cfRule type="cellIs" dxfId="702" priority="568" operator="equal">
      <formula>"HIDE-NO VAR"</formula>
    </cfRule>
  </conditionalFormatting>
  <conditionalFormatting sqref="K80">
    <cfRule type="cellIs" dxfId="701" priority="415" operator="equal">
      <formula>"NO VAR"</formula>
    </cfRule>
  </conditionalFormatting>
  <conditionalFormatting sqref="K69:K77">
    <cfRule type="cellIs" dxfId="700" priority="566" operator="equal">
      <formula>"NO VAR"</formula>
    </cfRule>
  </conditionalFormatting>
  <conditionalFormatting sqref="K69:K77">
    <cfRule type="cellIs" dxfId="699" priority="565" operator="equal">
      <formula>"HIDE-NO VAR"</formula>
    </cfRule>
  </conditionalFormatting>
  <conditionalFormatting sqref="K78">
    <cfRule type="cellIs" dxfId="698" priority="487" operator="equal">
      <formula>"NO VAR"</formula>
    </cfRule>
  </conditionalFormatting>
  <conditionalFormatting sqref="K78">
    <cfRule type="cellIs" dxfId="697" priority="486" operator="equal">
      <formula>"HIDE-NO VAR"</formula>
    </cfRule>
  </conditionalFormatting>
  <conditionalFormatting sqref="K69:K77">
    <cfRule type="cellIs" dxfId="696" priority="561" operator="equal">
      <formula>"NO VAR"</formula>
    </cfRule>
  </conditionalFormatting>
  <conditionalFormatting sqref="K78">
    <cfRule type="cellIs" dxfId="695" priority="484" operator="equal">
      <formula>"NO VAR"</formula>
    </cfRule>
  </conditionalFormatting>
  <conditionalFormatting sqref="K78">
    <cfRule type="cellIs" dxfId="694" priority="483" operator="equal">
      <formula>"HIDE-NO VAR"</formula>
    </cfRule>
  </conditionalFormatting>
  <conditionalFormatting sqref="K69:K77">
    <cfRule type="cellIs" dxfId="693" priority="558" operator="equal">
      <formula>"NO VAR"</formula>
    </cfRule>
  </conditionalFormatting>
  <conditionalFormatting sqref="K78">
    <cfRule type="cellIs" dxfId="692" priority="481" operator="equal">
      <formula>"NO VAR"</formula>
    </cfRule>
  </conditionalFormatting>
  <conditionalFormatting sqref="K78">
    <cfRule type="cellIs" dxfId="691" priority="480" operator="equal">
      <formula>"HIDE-NO VAR"</formula>
    </cfRule>
  </conditionalFormatting>
  <conditionalFormatting sqref="K69:K77">
    <cfRule type="cellIs" dxfId="690" priority="555" operator="equal">
      <formula>"NO VAR"</formula>
    </cfRule>
  </conditionalFormatting>
  <conditionalFormatting sqref="K78">
    <cfRule type="cellIs" dxfId="689" priority="478" operator="equal">
      <formula>"NO VAR"</formula>
    </cfRule>
  </conditionalFormatting>
  <conditionalFormatting sqref="K78">
    <cfRule type="cellIs" dxfId="688" priority="477" operator="equal">
      <formula>"HIDE-NO VAR"</formula>
    </cfRule>
  </conditionalFormatting>
  <conditionalFormatting sqref="K69:K77">
    <cfRule type="cellIs" dxfId="687" priority="552" operator="equal">
      <formula>"NO VAR"</formula>
    </cfRule>
  </conditionalFormatting>
  <conditionalFormatting sqref="K78">
    <cfRule type="cellIs" dxfId="686" priority="475" operator="equal">
      <formula>"NO VAR"</formula>
    </cfRule>
  </conditionalFormatting>
  <conditionalFormatting sqref="K78">
    <cfRule type="cellIs" dxfId="685" priority="474" operator="equal">
      <formula>"HIDE-NO VAR"</formula>
    </cfRule>
  </conditionalFormatting>
  <conditionalFormatting sqref="K69:K77">
    <cfRule type="cellIs" dxfId="684" priority="549" operator="equal">
      <formula>"NO VAR"</formula>
    </cfRule>
  </conditionalFormatting>
  <conditionalFormatting sqref="K78">
    <cfRule type="cellIs" dxfId="683" priority="472" operator="equal">
      <formula>"NO VAR"</formula>
    </cfRule>
  </conditionalFormatting>
  <conditionalFormatting sqref="K78">
    <cfRule type="cellIs" dxfId="682" priority="471" operator="equal">
      <formula>"HIDE-NO VAR"</formula>
    </cfRule>
  </conditionalFormatting>
  <conditionalFormatting sqref="K69:K77">
    <cfRule type="cellIs" dxfId="681" priority="546" operator="equal">
      <formula>"NO VAR"</formula>
    </cfRule>
  </conditionalFormatting>
  <conditionalFormatting sqref="K78">
    <cfRule type="cellIs" dxfId="680" priority="469" operator="equal">
      <formula>"NO VAR"</formula>
    </cfRule>
  </conditionalFormatting>
  <conditionalFormatting sqref="K78">
    <cfRule type="cellIs" dxfId="679" priority="468" operator="equal">
      <formula>"HIDE-NO VAR"</formula>
    </cfRule>
  </conditionalFormatting>
  <conditionalFormatting sqref="K69:K77">
    <cfRule type="cellIs" dxfId="678" priority="543" operator="equal">
      <formula>"NO VAR"</formula>
    </cfRule>
  </conditionalFormatting>
  <conditionalFormatting sqref="K78">
    <cfRule type="cellIs" dxfId="677" priority="466" operator="equal">
      <formula>"NO VAR"</formula>
    </cfRule>
  </conditionalFormatting>
  <conditionalFormatting sqref="K78">
    <cfRule type="cellIs" dxfId="676" priority="465" operator="equal">
      <formula>"HIDE-NO VAR"</formula>
    </cfRule>
  </conditionalFormatting>
  <conditionalFormatting sqref="K69:K77">
    <cfRule type="cellIs" dxfId="675" priority="540" operator="equal">
      <formula>"NO VAR"</formula>
    </cfRule>
  </conditionalFormatting>
  <conditionalFormatting sqref="K78">
    <cfRule type="cellIs" dxfId="674" priority="463" operator="equal">
      <formula>"NO VAR"</formula>
    </cfRule>
  </conditionalFormatting>
  <conditionalFormatting sqref="K69:K77">
    <cfRule type="cellIs" dxfId="673" priority="537" operator="equal">
      <formula>"NO VAR"</formula>
    </cfRule>
  </conditionalFormatting>
  <conditionalFormatting sqref="K69:K77">
    <cfRule type="cellIs" dxfId="672" priority="536" operator="equal">
      <formula>"HIDE-NO VAR"</formula>
    </cfRule>
  </conditionalFormatting>
  <conditionalFormatting sqref="K80">
    <cfRule type="cellIs" dxfId="671" priority="382" operator="equal">
      <formula>"HIDE-NO VAR"</formula>
    </cfRule>
  </conditionalFormatting>
  <conditionalFormatting sqref="K69:K77">
    <cfRule type="cellIs" dxfId="670" priority="533" operator="equal">
      <formula>"HIDE-NO VAR"</formula>
    </cfRule>
  </conditionalFormatting>
  <conditionalFormatting sqref="K69:K77">
    <cfRule type="cellIs" dxfId="669" priority="532" operator="equal">
      <formula>"NO VAR"</formula>
    </cfRule>
  </conditionalFormatting>
  <conditionalFormatting sqref="J81 J83">
    <cfRule type="cellIs" dxfId="668" priority="377" operator="equal">
      <formula>"HIDE-NO VAR"</formula>
    </cfRule>
  </conditionalFormatting>
  <conditionalFormatting sqref="J81 J83">
    <cfRule type="cellIs" dxfId="667" priority="374" operator="equal">
      <formula>"HIDE-NO VAR"</formula>
    </cfRule>
  </conditionalFormatting>
  <conditionalFormatting sqref="J81 J83">
    <cfRule type="cellIs" dxfId="666" priority="373" operator="equal">
      <formula>"NO VAR"</formula>
    </cfRule>
  </conditionalFormatting>
  <conditionalFormatting sqref="J78">
    <cfRule type="cellIs" dxfId="665" priority="523" operator="equal">
      <formula>"HIDE-NO VAR"</formula>
    </cfRule>
  </conditionalFormatting>
  <conditionalFormatting sqref="J78">
    <cfRule type="cellIs" dxfId="664" priority="520" operator="equal">
      <formula>"HIDE-NO VAR"</formula>
    </cfRule>
  </conditionalFormatting>
  <conditionalFormatting sqref="J80">
    <cfRule type="cellIs" dxfId="663" priority="443" operator="equal">
      <formula>"NO VAR"</formula>
    </cfRule>
  </conditionalFormatting>
  <conditionalFormatting sqref="J80">
    <cfRule type="cellIs" dxfId="662" priority="442" operator="equal">
      <formula>"NO VAR"</formula>
    </cfRule>
  </conditionalFormatting>
  <conditionalFormatting sqref="J80">
    <cfRule type="cellIs" dxfId="661" priority="441" operator="equal">
      <formula>"HIDE-NO VAR"</formula>
    </cfRule>
  </conditionalFormatting>
  <conditionalFormatting sqref="J80">
    <cfRule type="cellIs" dxfId="660" priority="440" operator="equal">
      <formula>"NO VAR"</formula>
    </cfRule>
  </conditionalFormatting>
  <conditionalFormatting sqref="J80">
    <cfRule type="cellIs" dxfId="659" priority="439" operator="equal">
      <formula>"NO VAR"</formula>
    </cfRule>
  </conditionalFormatting>
  <conditionalFormatting sqref="J80">
    <cfRule type="cellIs" dxfId="658" priority="438" operator="equal">
      <formula>"HIDE-NO VAR"</formula>
    </cfRule>
  </conditionalFormatting>
  <conditionalFormatting sqref="J80">
    <cfRule type="cellIs" dxfId="657" priority="437" operator="equal">
      <formula>"NO VAR"</formula>
    </cfRule>
  </conditionalFormatting>
  <conditionalFormatting sqref="J80">
    <cfRule type="cellIs" dxfId="656" priority="436" operator="equal">
      <formula>"NO VAR"</formula>
    </cfRule>
  </conditionalFormatting>
  <conditionalFormatting sqref="J80">
    <cfRule type="cellIs" dxfId="655" priority="435" operator="equal">
      <formula>"HIDE-NO VAR"</formula>
    </cfRule>
  </conditionalFormatting>
  <conditionalFormatting sqref="J80">
    <cfRule type="cellIs" dxfId="654" priority="434" operator="equal">
      <formula>"NO VAR"</formula>
    </cfRule>
  </conditionalFormatting>
  <conditionalFormatting sqref="J80">
    <cfRule type="cellIs" dxfId="653" priority="433" operator="equal">
      <formula>"NO VAR"</formula>
    </cfRule>
  </conditionalFormatting>
  <conditionalFormatting sqref="J80">
    <cfRule type="cellIs" dxfId="652" priority="432" operator="equal">
      <formula>"HIDE-NO VAR"</formula>
    </cfRule>
  </conditionalFormatting>
  <conditionalFormatting sqref="J80">
    <cfRule type="cellIs" dxfId="651" priority="431" operator="equal">
      <formula>"NO VAR"</formula>
    </cfRule>
  </conditionalFormatting>
  <conditionalFormatting sqref="J80">
    <cfRule type="cellIs" dxfId="650" priority="430" operator="equal">
      <formula>"NO VAR"</formula>
    </cfRule>
  </conditionalFormatting>
  <conditionalFormatting sqref="J78">
    <cfRule type="cellIs" dxfId="649" priority="505" operator="equal">
      <formula>"NO VAR"</formula>
    </cfRule>
  </conditionalFormatting>
  <conditionalFormatting sqref="J81 J83">
    <cfRule type="cellIs" dxfId="648" priority="352" operator="equal">
      <formula>"HIDE-NO VAR"</formula>
    </cfRule>
  </conditionalFormatting>
  <conditionalFormatting sqref="J81 J83">
    <cfRule type="cellIs" dxfId="647" priority="349" operator="equal">
      <formula>"HIDE-NO VAR"</formula>
    </cfRule>
  </conditionalFormatting>
  <conditionalFormatting sqref="J80">
    <cfRule type="cellIs" dxfId="646" priority="424" operator="equal">
      <formula>"NO VAR"</formula>
    </cfRule>
  </conditionalFormatting>
  <conditionalFormatting sqref="J80">
    <cfRule type="cellIs" dxfId="645" priority="422" operator="equal">
      <formula>"NO VAR"</formula>
    </cfRule>
  </conditionalFormatting>
  <conditionalFormatting sqref="J78">
    <cfRule type="cellIs" dxfId="644" priority="496" operator="equal">
      <formula>"NO VAR"</formula>
    </cfRule>
  </conditionalFormatting>
  <conditionalFormatting sqref="J78">
    <cfRule type="cellIs" dxfId="643" priority="495" operator="equal">
      <formula>"NO VAR"</formula>
    </cfRule>
  </conditionalFormatting>
  <conditionalFormatting sqref="K81 K83">
    <cfRule type="cellIs" dxfId="642" priority="342" operator="equal">
      <formula>"HIDE-NO VAR"</formula>
    </cfRule>
  </conditionalFormatting>
  <conditionalFormatting sqref="K81 K83">
    <cfRule type="cellIs" dxfId="641" priority="341" operator="equal">
      <formula>"NO VAR"</formula>
    </cfRule>
  </conditionalFormatting>
  <conditionalFormatting sqref="K78">
    <cfRule type="cellIs" dxfId="640" priority="491" operator="equal">
      <formula>"HIDE-NO VAR"</formula>
    </cfRule>
  </conditionalFormatting>
  <conditionalFormatting sqref="K78">
    <cfRule type="cellIs" dxfId="639" priority="488" operator="equal">
      <formula>"HIDE-NO VAR"</formula>
    </cfRule>
  </conditionalFormatting>
  <conditionalFormatting sqref="K80">
    <cfRule type="cellIs" dxfId="638" priority="411" operator="equal">
      <formula>"NO VAR"</formula>
    </cfRule>
  </conditionalFormatting>
  <conditionalFormatting sqref="K80">
    <cfRule type="cellIs" dxfId="637" priority="410" operator="equal">
      <formula>"NO VAR"</formula>
    </cfRule>
  </conditionalFormatting>
  <conditionalFormatting sqref="K80">
    <cfRule type="cellIs" dxfId="636" priority="409" operator="equal">
      <formula>"HIDE-NO VAR"</formula>
    </cfRule>
  </conditionalFormatting>
  <conditionalFormatting sqref="K80">
    <cfRule type="cellIs" dxfId="635" priority="408" operator="equal">
      <formula>"NO VAR"</formula>
    </cfRule>
  </conditionalFormatting>
  <conditionalFormatting sqref="K80">
    <cfRule type="cellIs" dxfId="634" priority="407" operator="equal">
      <formula>"NO VAR"</formula>
    </cfRule>
  </conditionalFormatting>
  <conditionalFormatting sqref="K80">
    <cfRule type="cellIs" dxfId="633" priority="406" operator="equal">
      <formula>"HIDE-NO VAR"</formula>
    </cfRule>
  </conditionalFormatting>
  <conditionalFormatting sqref="K80">
    <cfRule type="cellIs" dxfId="632" priority="405" operator="equal">
      <formula>"NO VAR"</formula>
    </cfRule>
  </conditionalFormatting>
  <conditionalFormatting sqref="K80">
    <cfRule type="cellIs" dxfId="631" priority="404" operator="equal">
      <formula>"NO VAR"</formula>
    </cfRule>
  </conditionalFormatting>
  <conditionalFormatting sqref="K80">
    <cfRule type="cellIs" dxfId="630" priority="403" operator="equal">
      <formula>"HIDE-NO VAR"</formula>
    </cfRule>
  </conditionalFormatting>
  <conditionalFormatting sqref="K80">
    <cfRule type="cellIs" dxfId="629" priority="402" operator="equal">
      <formula>"NO VAR"</formula>
    </cfRule>
  </conditionalFormatting>
  <conditionalFormatting sqref="K80">
    <cfRule type="cellIs" dxfId="628" priority="401" operator="equal">
      <formula>"NO VAR"</formula>
    </cfRule>
  </conditionalFormatting>
  <conditionalFormatting sqref="K80">
    <cfRule type="cellIs" dxfId="627" priority="400" operator="equal">
      <formula>"HIDE-NO VAR"</formula>
    </cfRule>
  </conditionalFormatting>
  <conditionalFormatting sqref="K80">
    <cfRule type="cellIs" dxfId="626" priority="399" operator="equal">
      <formula>"NO VAR"</formula>
    </cfRule>
  </conditionalFormatting>
  <conditionalFormatting sqref="K80">
    <cfRule type="cellIs" dxfId="625" priority="398" operator="equal">
      <formula>"NO VAR"</formula>
    </cfRule>
  </conditionalFormatting>
  <conditionalFormatting sqref="K80">
    <cfRule type="cellIs" dxfId="624" priority="397" operator="equal">
      <formula>"HIDE-NO VAR"</formula>
    </cfRule>
  </conditionalFormatting>
  <conditionalFormatting sqref="K80">
    <cfRule type="cellIs" dxfId="623" priority="396" operator="equal">
      <formula>"NO VAR"</formula>
    </cfRule>
  </conditionalFormatting>
  <conditionalFormatting sqref="K80">
    <cfRule type="cellIs" dxfId="622" priority="395" operator="equal">
      <formula>"NO VAR"</formula>
    </cfRule>
  </conditionalFormatting>
  <conditionalFormatting sqref="K80">
    <cfRule type="cellIs" dxfId="621" priority="394" operator="equal">
      <formula>"HIDE-NO VAR"</formula>
    </cfRule>
  </conditionalFormatting>
  <conditionalFormatting sqref="K80">
    <cfRule type="cellIs" dxfId="620" priority="393" operator="equal">
      <formula>"NO VAR"</formula>
    </cfRule>
  </conditionalFormatting>
  <conditionalFormatting sqref="K80">
    <cfRule type="cellIs" dxfId="619" priority="392" operator="equal">
      <formula>"NO VAR"</formula>
    </cfRule>
  </conditionalFormatting>
  <conditionalFormatting sqref="K80">
    <cfRule type="cellIs" dxfId="618" priority="391" operator="equal">
      <formula>"HIDE-NO VAR"</formula>
    </cfRule>
  </conditionalFormatting>
  <conditionalFormatting sqref="K80">
    <cfRule type="cellIs" dxfId="617" priority="390" operator="equal">
      <formula>"NO VAR"</formula>
    </cfRule>
  </conditionalFormatting>
  <conditionalFormatting sqref="K80">
    <cfRule type="cellIs" dxfId="616" priority="389" operator="equal">
      <formula>"NO VAR"</formula>
    </cfRule>
  </conditionalFormatting>
  <conditionalFormatting sqref="K80">
    <cfRule type="cellIs" dxfId="615" priority="387" operator="equal">
      <formula>"NO VAR"</formula>
    </cfRule>
  </conditionalFormatting>
  <conditionalFormatting sqref="K78">
    <cfRule type="cellIs" dxfId="614" priority="462" operator="equal">
      <formula>"HIDE-NO VAR"</formula>
    </cfRule>
  </conditionalFormatting>
  <conditionalFormatting sqref="K81 K83">
    <cfRule type="cellIs" dxfId="613" priority="308" operator="equal">
      <formula>"HIDE-NO VAR"</formula>
    </cfRule>
  </conditionalFormatting>
  <conditionalFormatting sqref="K78">
    <cfRule type="cellIs" dxfId="612" priority="459" operator="equal">
      <formula>"HIDE-NO VAR"</formula>
    </cfRule>
  </conditionalFormatting>
  <conditionalFormatting sqref="K78">
    <cfRule type="cellIs" dxfId="611" priority="458" operator="equal">
      <formula>"NO VAR"</formula>
    </cfRule>
  </conditionalFormatting>
  <conditionalFormatting sqref="K80">
    <cfRule type="cellIs" dxfId="610" priority="380" operator="equal">
      <formula>"NO VAR"</formula>
    </cfRule>
  </conditionalFormatting>
  <conditionalFormatting sqref="J82">
    <cfRule type="cellIs" dxfId="609" priority="303" operator="equal">
      <formula>"HIDE-NO VAR"</formula>
    </cfRule>
  </conditionalFormatting>
  <conditionalFormatting sqref="J81 J83">
    <cfRule type="cellIs" dxfId="608" priority="378" operator="equal">
      <formula>"NO VAR"</formula>
    </cfRule>
  </conditionalFormatting>
  <conditionalFormatting sqref="J82">
    <cfRule type="cellIs" dxfId="607" priority="300" operator="equal">
      <formula>"HIDE-NO VAR"</formula>
    </cfRule>
  </conditionalFormatting>
  <conditionalFormatting sqref="J82">
    <cfRule type="cellIs" dxfId="606" priority="299" operator="equal">
      <formula>"NO VAR"</formula>
    </cfRule>
  </conditionalFormatting>
  <conditionalFormatting sqref="J80">
    <cfRule type="cellIs" dxfId="605" priority="449" operator="equal">
      <formula>"HIDE-NO VAR"</formula>
    </cfRule>
  </conditionalFormatting>
  <conditionalFormatting sqref="J80">
    <cfRule type="cellIs" dxfId="604" priority="446" operator="equal">
      <formula>"HIDE-NO VAR"</formula>
    </cfRule>
  </conditionalFormatting>
  <conditionalFormatting sqref="J80">
    <cfRule type="cellIs" dxfId="603" priority="445" operator="equal">
      <formula>"NO VAR"</formula>
    </cfRule>
  </conditionalFormatting>
  <conditionalFormatting sqref="J81 J83">
    <cfRule type="cellIs" dxfId="602" priority="368" operator="equal">
      <formula>"NO VAR"</formula>
    </cfRule>
  </conditionalFormatting>
  <conditionalFormatting sqref="J81 J83">
    <cfRule type="cellIs" dxfId="601" priority="367" operator="equal">
      <formula>"HIDE-NO VAR"</formula>
    </cfRule>
  </conditionalFormatting>
  <conditionalFormatting sqref="J81 J83">
    <cfRule type="cellIs" dxfId="600" priority="366" operator="equal">
      <formula>"NO VAR"</formula>
    </cfRule>
  </conditionalFormatting>
  <conditionalFormatting sqref="J81 J83">
    <cfRule type="cellIs" dxfId="599" priority="365" operator="equal">
      <formula>"NO VAR"</formula>
    </cfRule>
  </conditionalFormatting>
  <conditionalFormatting sqref="J81 J83">
    <cfRule type="cellIs" dxfId="598" priority="364" operator="equal">
      <formula>"HIDE-NO VAR"</formula>
    </cfRule>
  </conditionalFormatting>
  <conditionalFormatting sqref="J81 J83">
    <cfRule type="cellIs" dxfId="597" priority="363" operator="equal">
      <formula>"NO VAR"</formula>
    </cfRule>
  </conditionalFormatting>
  <conditionalFormatting sqref="J81 J83">
    <cfRule type="cellIs" dxfId="596" priority="362" operator="equal">
      <formula>"NO VAR"</formula>
    </cfRule>
  </conditionalFormatting>
  <conditionalFormatting sqref="J81 J83">
    <cfRule type="cellIs" dxfId="595" priority="361" operator="equal">
      <formula>"HIDE-NO VAR"</formula>
    </cfRule>
  </conditionalFormatting>
  <conditionalFormatting sqref="J81 J83">
    <cfRule type="cellIs" dxfId="594" priority="360" operator="equal">
      <formula>"NO VAR"</formula>
    </cfRule>
  </conditionalFormatting>
  <conditionalFormatting sqref="J81 J83">
    <cfRule type="cellIs" dxfId="593" priority="359" operator="equal">
      <formula>"NO VAR"</formula>
    </cfRule>
  </conditionalFormatting>
  <conditionalFormatting sqref="J81 J83">
    <cfRule type="cellIs" dxfId="592" priority="358" operator="equal">
      <formula>"HIDE-NO VAR"</formula>
    </cfRule>
  </conditionalFormatting>
  <conditionalFormatting sqref="J81 J83">
    <cfRule type="cellIs" dxfId="591" priority="357" operator="equal">
      <formula>"NO VAR"</formula>
    </cfRule>
  </conditionalFormatting>
  <conditionalFormatting sqref="J81 J83">
    <cfRule type="cellIs" dxfId="590" priority="356" operator="equal">
      <formula>"NO VAR"</formula>
    </cfRule>
  </conditionalFormatting>
  <conditionalFormatting sqref="J82">
    <cfRule type="cellIs" dxfId="589" priority="278" operator="equal">
      <formula>"HIDE-NO VAR"</formula>
    </cfRule>
  </conditionalFormatting>
  <conditionalFormatting sqref="J82">
    <cfRule type="cellIs" dxfId="588" priority="275" operator="equal">
      <formula>"HIDE-NO VAR"</formula>
    </cfRule>
  </conditionalFormatting>
  <conditionalFormatting sqref="J81 J83">
    <cfRule type="cellIs" dxfId="587" priority="350" operator="equal">
      <formula>"NO VAR"</formula>
    </cfRule>
  </conditionalFormatting>
  <conditionalFormatting sqref="J81 J83">
    <cfRule type="cellIs" dxfId="586" priority="348" operator="equal">
      <formula>"NO VAR"</formula>
    </cfRule>
  </conditionalFormatting>
  <conditionalFormatting sqref="J80">
    <cfRule type="cellIs" dxfId="585" priority="421" operator="equal">
      <formula>"NO VAR"</formula>
    </cfRule>
  </conditionalFormatting>
  <conditionalFormatting sqref="K82">
    <cfRule type="cellIs" dxfId="584" priority="268" operator="equal">
      <formula>"HIDE-NO VAR"</formula>
    </cfRule>
  </conditionalFormatting>
  <conditionalFormatting sqref="K82">
    <cfRule type="cellIs" dxfId="583" priority="267" operator="equal">
      <formula>"NO VAR"</formula>
    </cfRule>
  </conditionalFormatting>
  <conditionalFormatting sqref="K80">
    <cfRule type="cellIs" dxfId="582" priority="417" operator="equal">
      <formula>"HIDE-NO VAR"</formula>
    </cfRule>
  </conditionalFormatting>
  <conditionalFormatting sqref="K80">
    <cfRule type="cellIs" dxfId="581" priority="414" operator="equal">
      <formula>"HIDE-NO VAR"</formula>
    </cfRule>
  </conditionalFormatting>
  <conditionalFormatting sqref="K80">
    <cfRule type="cellIs" dxfId="580" priority="413" operator="equal">
      <formula>"NO VAR"</formula>
    </cfRule>
  </conditionalFormatting>
  <conditionalFormatting sqref="K81 K83">
    <cfRule type="cellIs" dxfId="579" priority="336" operator="equal">
      <formula>"NO VAR"</formula>
    </cfRule>
  </conditionalFormatting>
  <conditionalFormatting sqref="K81 K83">
    <cfRule type="cellIs" dxfId="578" priority="335" operator="equal">
      <formula>"HIDE-NO VAR"</formula>
    </cfRule>
  </conditionalFormatting>
  <conditionalFormatting sqref="K81 K83">
    <cfRule type="cellIs" dxfId="577" priority="334" operator="equal">
      <formula>"NO VAR"</formula>
    </cfRule>
  </conditionalFormatting>
  <conditionalFormatting sqref="K81 K83">
    <cfRule type="cellIs" dxfId="576" priority="333" operator="equal">
      <formula>"NO VAR"</formula>
    </cfRule>
  </conditionalFormatting>
  <conditionalFormatting sqref="K81 K83">
    <cfRule type="cellIs" dxfId="575" priority="332" operator="equal">
      <formula>"HIDE-NO VAR"</formula>
    </cfRule>
  </conditionalFormatting>
  <conditionalFormatting sqref="K81 K83">
    <cfRule type="cellIs" dxfId="574" priority="331" operator="equal">
      <formula>"NO VAR"</formula>
    </cfRule>
  </conditionalFormatting>
  <conditionalFormatting sqref="K81 K83">
    <cfRule type="cellIs" dxfId="573" priority="330" operator="equal">
      <formula>"NO VAR"</formula>
    </cfRule>
  </conditionalFormatting>
  <conditionalFormatting sqref="K81 K83">
    <cfRule type="cellIs" dxfId="572" priority="329" operator="equal">
      <formula>"HIDE-NO VAR"</formula>
    </cfRule>
  </conditionalFormatting>
  <conditionalFormatting sqref="K81 K83">
    <cfRule type="cellIs" dxfId="571" priority="328" operator="equal">
      <formula>"NO VAR"</formula>
    </cfRule>
  </conditionalFormatting>
  <conditionalFormatting sqref="K81 K83">
    <cfRule type="cellIs" dxfId="570" priority="327" operator="equal">
      <formula>"NO VAR"</formula>
    </cfRule>
  </conditionalFormatting>
  <conditionalFormatting sqref="K81 K83">
    <cfRule type="cellIs" dxfId="569" priority="326" operator="equal">
      <formula>"HIDE-NO VAR"</formula>
    </cfRule>
  </conditionalFormatting>
  <conditionalFormatting sqref="K81 K83">
    <cfRule type="cellIs" dxfId="568" priority="325" operator="equal">
      <formula>"NO VAR"</formula>
    </cfRule>
  </conditionalFormatting>
  <conditionalFormatting sqref="K81 K83">
    <cfRule type="cellIs" dxfId="567" priority="324" operator="equal">
      <formula>"NO VAR"</formula>
    </cfRule>
  </conditionalFormatting>
  <conditionalFormatting sqref="K81 K83">
    <cfRule type="cellIs" dxfId="566" priority="323" operator="equal">
      <formula>"HIDE-NO VAR"</formula>
    </cfRule>
  </conditionalFormatting>
  <conditionalFormatting sqref="K81 K83">
    <cfRule type="cellIs" dxfId="565" priority="322" operator="equal">
      <formula>"NO VAR"</formula>
    </cfRule>
  </conditionalFormatting>
  <conditionalFormatting sqref="K81 K83">
    <cfRule type="cellIs" dxfId="564" priority="321" operator="equal">
      <formula>"NO VAR"</formula>
    </cfRule>
  </conditionalFormatting>
  <conditionalFormatting sqref="K81 K83">
    <cfRule type="cellIs" dxfId="563" priority="320" operator="equal">
      <formula>"HIDE-NO VAR"</formula>
    </cfRule>
  </conditionalFormatting>
  <conditionalFormatting sqref="K81 K83">
    <cfRule type="cellIs" dxfId="562" priority="319" operator="equal">
      <formula>"NO VAR"</formula>
    </cfRule>
  </conditionalFormatting>
  <conditionalFormatting sqref="K81 K83">
    <cfRule type="cellIs" dxfId="561" priority="318" operator="equal">
      <formula>"NO VAR"</formula>
    </cfRule>
  </conditionalFormatting>
  <conditionalFormatting sqref="K81 K83">
    <cfRule type="cellIs" dxfId="560" priority="317" operator="equal">
      <formula>"HIDE-NO VAR"</formula>
    </cfRule>
  </conditionalFormatting>
  <conditionalFormatting sqref="K81 K83">
    <cfRule type="cellIs" dxfId="559" priority="316" operator="equal">
      <formula>"NO VAR"</formula>
    </cfRule>
  </conditionalFormatting>
  <conditionalFormatting sqref="K81 K83">
    <cfRule type="cellIs" dxfId="558" priority="315" operator="equal">
      <formula>"NO VAR"</formula>
    </cfRule>
  </conditionalFormatting>
  <conditionalFormatting sqref="K81 K83">
    <cfRule type="cellIs" dxfId="557" priority="313" operator="equal">
      <formula>"NO VAR"</formula>
    </cfRule>
  </conditionalFormatting>
  <conditionalFormatting sqref="K80">
    <cfRule type="cellIs" dxfId="556" priority="388" operator="equal">
      <formula>"HIDE-NO VAR"</formula>
    </cfRule>
  </conditionalFormatting>
  <conditionalFormatting sqref="K82">
    <cfRule type="cellIs" dxfId="555" priority="234" operator="equal">
      <formula>"HIDE-NO VAR"</formula>
    </cfRule>
  </conditionalFormatting>
  <conditionalFormatting sqref="K80">
    <cfRule type="cellIs" dxfId="554" priority="385" operator="equal">
      <formula>"HIDE-NO VAR"</formula>
    </cfRule>
  </conditionalFormatting>
  <conditionalFormatting sqref="K80">
    <cfRule type="cellIs" dxfId="553" priority="384" operator="equal">
      <formula>"NO VAR"</formula>
    </cfRule>
  </conditionalFormatting>
  <conditionalFormatting sqref="K81 K83">
    <cfRule type="cellIs" dxfId="552" priority="306" operator="equal">
      <formula>"NO VAR"</formula>
    </cfRule>
  </conditionalFormatting>
  <conditionalFormatting sqref="J82">
    <cfRule type="cellIs" dxfId="551" priority="304" operator="equal">
      <formula>"NO VAR"</formula>
    </cfRule>
  </conditionalFormatting>
  <conditionalFormatting sqref="J79">
    <cfRule type="cellIs" dxfId="550" priority="227" operator="equal">
      <formula>"NO VAR"</formula>
    </cfRule>
  </conditionalFormatting>
  <conditionalFormatting sqref="J79">
    <cfRule type="cellIs" dxfId="549" priority="226" operator="equal">
      <formula>"HIDE-NO VAR"</formula>
    </cfRule>
  </conditionalFormatting>
  <conditionalFormatting sqref="J81 J83">
    <cfRule type="cellIs" dxfId="548" priority="375" operator="equal">
      <formula>"HIDE-NO VAR"</formula>
    </cfRule>
  </conditionalFormatting>
  <conditionalFormatting sqref="J79">
    <cfRule type="cellIs" dxfId="547" priority="222" operator="equal">
      <formula>"NO VAR"</formula>
    </cfRule>
  </conditionalFormatting>
  <conditionalFormatting sqref="J81 J83">
    <cfRule type="cellIs" dxfId="546" priority="372" operator="equal">
      <formula>"HIDE-NO VAR"</formula>
    </cfRule>
  </conditionalFormatting>
  <conditionalFormatting sqref="J81 J83">
    <cfRule type="cellIs" dxfId="545" priority="371" operator="equal">
      <formula>"NO VAR"</formula>
    </cfRule>
  </conditionalFormatting>
  <conditionalFormatting sqref="J82">
    <cfRule type="cellIs" dxfId="544" priority="294" operator="equal">
      <formula>"NO VAR"</formula>
    </cfRule>
  </conditionalFormatting>
  <conditionalFormatting sqref="J82">
    <cfRule type="cellIs" dxfId="543" priority="293" operator="equal">
      <formula>"HIDE-NO VAR"</formula>
    </cfRule>
  </conditionalFormatting>
  <conditionalFormatting sqref="J82">
    <cfRule type="cellIs" dxfId="542" priority="292" operator="equal">
      <formula>"NO VAR"</formula>
    </cfRule>
  </conditionalFormatting>
  <conditionalFormatting sqref="J82">
    <cfRule type="cellIs" dxfId="541" priority="291" operator="equal">
      <formula>"NO VAR"</formula>
    </cfRule>
  </conditionalFormatting>
  <conditionalFormatting sqref="J82">
    <cfRule type="cellIs" dxfId="540" priority="290" operator="equal">
      <formula>"HIDE-NO VAR"</formula>
    </cfRule>
  </conditionalFormatting>
  <conditionalFormatting sqref="J82">
    <cfRule type="cellIs" dxfId="539" priority="289" operator="equal">
      <formula>"NO VAR"</formula>
    </cfRule>
  </conditionalFormatting>
  <conditionalFormatting sqref="J82">
    <cfRule type="cellIs" dxfId="538" priority="288" operator="equal">
      <formula>"NO VAR"</formula>
    </cfRule>
  </conditionalFormatting>
  <conditionalFormatting sqref="J82">
    <cfRule type="cellIs" dxfId="537" priority="287" operator="equal">
      <formula>"HIDE-NO VAR"</formula>
    </cfRule>
  </conditionalFormatting>
  <conditionalFormatting sqref="J82">
    <cfRule type="cellIs" dxfId="536" priority="286" operator="equal">
      <formula>"NO VAR"</formula>
    </cfRule>
  </conditionalFormatting>
  <conditionalFormatting sqref="J82">
    <cfRule type="cellIs" dxfId="535" priority="285" operator="equal">
      <formula>"NO VAR"</formula>
    </cfRule>
  </conditionalFormatting>
  <conditionalFormatting sqref="J82">
    <cfRule type="cellIs" dxfId="534" priority="284" operator="equal">
      <formula>"HIDE-NO VAR"</formula>
    </cfRule>
  </conditionalFormatting>
  <conditionalFormatting sqref="J82">
    <cfRule type="cellIs" dxfId="533" priority="283" operator="equal">
      <formula>"NO VAR"</formula>
    </cfRule>
  </conditionalFormatting>
  <conditionalFormatting sqref="J82">
    <cfRule type="cellIs" dxfId="532" priority="282" operator="equal">
      <formula>"NO VAR"</formula>
    </cfRule>
  </conditionalFormatting>
  <conditionalFormatting sqref="J79">
    <cfRule type="cellIs" dxfId="531" priority="204" operator="equal">
      <formula>"HIDE-NO VAR"</formula>
    </cfRule>
  </conditionalFormatting>
  <conditionalFormatting sqref="J79">
    <cfRule type="cellIs" dxfId="530" priority="201" operator="equal">
      <formula>"HIDE-NO VAR"</formula>
    </cfRule>
  </conditionalFormatting>
  <conditionalFormatting sqref="J82">
    <cfRule type="cellIs" dxfId="529" priority="276" operator="equal">
      <formula>"NO VAR"</formula>
    </cfRule>
  </conditionalFormatting>
  <conditionalFormatting sqref="J82">
    <cfRule type="cellIs" dxfId="528" priority="274" operator="equal">
      <formula>"NO VAR"</formula>
    </cfRule>
  </conditionalFormatting>
  <conditionalFormatting sqref="J81 J83">
    <cfRule type="cellIs" dxfId="527" priority="347" operator="equal">
      <formula>"NO VAR"</formula>
    </cfRule>
  </conditionalFormatting>
  <conditionalFormatting sqref="K79">
    <cfRule type="cellIs" dxfId="526" priority="194" operator="equal">
      <formula>"HIDE-NO VAR"</formula>
    </cfRule>
  </conditionalFormatting>
  <conditionalFormatting sqref="K81 K83">
    <cfRule type="cellIs" dxfId="525" priority="343" operator="equal">
      <formula>"HIDE-NO VAR"</formula>
    </cfRule>
  </conditionalFormatting>
  <conditionalFormatting sqref="K79">
    <cfRule type="cellIs" dxfId="524" priority="190" operator="equal">
      <formula>"NO VAR"</formula>
    </cfRule>
  </conditionalFormatting>
  <conditionalFormatting sqref="K81 K83">
    <cfRule type="cellIs" dxfId="523" priority="340" operator="equal">
      <formula>"HIDE-NO VAR"</formula>
    </cfRule>
  </conditionalFormatting>
  <conditionalFormatting sqref="K81 K83">
    <cfRule type="cellIs" dxfId="522" priority="339" operator="equal">
      <formula>"NO VAR"</formula>
    </cfRule>
  </conditionalFormatting>
  <conditionalFormatting sqref="K82">
    <cfRule type="cellIs" dxfId="521" priority="262" operator="equal">
      <formula>"NO VAR"</formula>
    </cfRule>
  </conditionalFormatting>
  <conditionalFormatting sqref="K82">
    <cfRule type="cellIs" dxfId="520" priority="261" operator="equal">
      <formula>"HIDE-NO VAR"</formula>
    </cfRule>
  </conditionalFormatting>
  <conditionalFormatting sqref="K82">
    <cfRule type="cellIs" dxfId="519" priority="260" operator="equal">
      <formula>"NO VAR"</formula>
    </cfRule>
  </conditionalFormatting>
  <conditionalFormatting sqref="K82">
    <cfRule type="cellIs" dxfId="518" priority="259" operator="equal">
      <formula>"NO VAR"</formula>
    </cfRule>
  </conditionalFormatting>
  <conditionalFormatting sqref="K82">
    <cfRule type="cellIs" dxfId="517" priority="258" operator="equal">
      <formula>"HIDE-NO VAR"</formula>
    </cfRule>
  </conditionalFormatting>
  <conditionalFormatting sqref="K82">
    <cfRule type="cellIs" dxfId="516" priority="257" operator="equal">
      <formula>"NO VAR"</formula>
    </cfRule>
  </conditionalFormatting>
  <conditionalFormatting sqref="K82">
    <cfRule type="cellIs" dxfId="515" priority="256" operator="equal">
      <formula>"NO VAR"</formula>
    </cfRule>
  </conditionalFormatting>
  <conditionalFormatting sqref="K82">
    <cfRule type="cellIs" dxfId="514" priority="255" operator="equal">
      <formula>"HIDE-NO VAR"</formula>
    </cfRule>
  </conditionalFormatting>
  <conditionalFormatting sqref="K82">
    <cfRule type="cellIs" dxfId="513" priority="254" operator="equal">
      <formula>"NO VAR"</formula>
    </cfRule>
  </conditionalFormatting>
  <conditionalFormatting sqref="K82">
    <cfRule type="cellIs" dxfId="512" priority="253" operator="equal">
      <formula>"NO VAR"</formula>
    </cfRule>
  </conditionalFormatting>
  <conditionalFormatting sqref="K82">
    <cfRule type="cellIs" dxfId="511" priority="252" operator="equal">
      <formula>"HIDE-NO VAR"</formula>
    </cfRule>
  </conditionalFormatting>
  <conditionalFormatting sqref="K82">
    <cfRule type="cellIs" dxfId="510" priority="251" operator="equal">
      <formula>"NO VAR"</formula>
    </cfRule>
  </conditionalFormatting>
  <conditionalFormatting sqref="K82">
    <cfRule type="cellIs" dxfId="509" priority="250" operator="equal">
      <formula>"NO VAR"</formula>
    </cfRule>
  </conditionalFormatting>
  <conditionalFormatting sqref="K82">
    <cfRule type="cellIs" dxfId="508" priority="249" operator="equal">
      <formula>"HIDE-NO VAR"</formula>
    </cfRule>
  </conditionalFormatting>
  <conditionalFormatting sqref="K82">
    <cfRule type="cellIs" dxfId="507" priority="248" operator="equal">
      <formula>"NO VAR"</formula>
    </cfRule>
  </conditionalFormatting>
  <conditionalFormatting sqref="K82">
    <cfRule type="cellIs" dxfId="506" priority="247" operator="equal">
      <formula>"NO VAR"</formula>
    </cfRule>
  </conditionalFormatting>
  <conditionalFormatting sqref="K82">
    <cfRule type="cellIs" dxfId="505" priority="246" operator="equal">
      <formula>"HIDE-NO VAR"</formula>
    </cfRule>
  </conditionalFormatting>
  <conditionalFormatting sqref="K82">
    <cfRule type="cellIs" dxfId="504" priority="245" operator="equal">
      <formula>"NO VAR"</formula>
    </cfRule>
  </conditionalFormatting>
  <conditionalFormatting sqref="K82">
    <cfRule type="cellIs" dxfId="503" priority="244" operator="equal">
      <formula>"NO VAR"</formula>
    </cfRule>
  </conditionalFormatting>
  <conditionalFormatting sqref="K82">
    <cfRule type="cellIs" dxfId="502" priority="243" operator="equal">
      <formula>"HIDE-NO VAR"</formula>
    </cfRule>
  </conditionalFormatting>
  <conditionalFormatting sqref="K82">
    <cfRule type="cellIs" dxfId="501" priority="242" operator="equal">
      <formula>"NO VAR"</formula>
    </cfRule>
  </conditionalFormatting>
  <conditionalFormatting sqref="K82">
    <cfRule type="cellIs" dxfId="500" priority="241" operator="equal">
      <formula>"NO VAR"</formula>
    </cfRule>
  </conditionalFormatting>
  <conditionalFormatting sqref="J40">
    <cfRule type="cellIs" dxfId="499" priority="950" operator="equal">
      <formula>"NO VAR"</formula>
    </cfRule>
  </conditionalFormatting>
  <conditionalFormatting sqref="J40">
    <cfRule type="cellIs" dxfId="498" priority="949" operator="equal">
      <formula>"HIDE-NO VAR"</formula>
    </cfRule>
  </conditionalFormatting>
  <conditionalFormatting sqref="J40">
    <cfRule type="cellIs" dxfId="497" priority="946" operator="equal">
      <formula>"HIDE-NO VAR"</formula>
    </cfRule>
  </conditionalFormatting>
  <conditionalFormatting sqref="J40">
    <cfRule type="cellIs" dxfId="496" priority="945" operator="equal">
      <formula>"NO VAR"</formula>
    </cfRule>
  </conditionalFormatting>
  <conditionalFormatting sqref="J40">
    <cfRule type="cellIs" dxfId="495" priority="941" operator="equal">
      <formula>"NO VAR"</formula>
    </cfRule>
  </conditionalFormatting>
  <conditionalFormatting sqref="J40">
    <cfRule type="cellIs" dxfId="494" priority="938" operator="equal">
      <formula>"NO VAR"</formula>
    </cfRule>
  </conditionalFormatting>
  <conditionalFormatting sqref="J40">
    <cfRule type="cellIs" dxfId="493" priority="935" operator="equal">
      <formula>"NO VAR"</formula>
    </cfRule>
  </conditionalFormatting>
  <conditionalFormatting sqref="J40">
    <cfRule type="cellIs" dxfId="492" priority="932" operator="equal">
      <formula>"NO VAR"</formula>
    </cfRule>
  </conditionalFormatting>
  <conditionalFormatting sqref="J40">
    <cfRule type="cellIs" dxfId="491" priority="929" operator="equal">
      <formula>"NO VAR"</formula>
    </cfRule>
  </conditionalFormatting>
  <conditionalFormatting sqref="J79">
    <cfRule type="cellIs" dxfId="490" priority="205" operator="equal">
      <formula>"NO VAR"</formula>
    </cfRule>
  </conditionalFormatting>
  <conditionalFormatting sqref="J79">
    <cfRule type="cellIs" dxfId="489" priority="200" operator="equal">
      <formula>"NO VAR"</formula>
    </cfRule>
  </conditionalFormatting>
  <conditionalFormatting sqref="K82">
    <cfRule type="cellIs" dxfId="488" priority="272" operator="equal">
      <formula>"NO VAR"</formula>
    </cfRule>
  </conditionalFormatting>
  <conditionalFormatting sqref="K79">
    <cfRule type="cellIs" dxfId="487" priority="195" operator="equal">
      <formula>"NO VAR"</formula>
    </cfRule>
  </conditionalFormatting>
  <conditionalFormatting sqref="K79">
    <cfRule type="cellIs" dxfId="486" priority="191" operator="equal">
      <formula>"HIDE-NO VAR"</formula>
    </cfRule>
  </conditionalFormatting>
  <conditionalFormatting sqref="K82">
    <cfRule type="cellIs" dxfId="485" priority="265" operator="equal">
      <formula>"NO VAR"</formula>
    </cfRule>
  </conditionalFormatting>
  <conditionalFormatting sqref="K82">
    <cfRule type="cellIs" dxfId="484" priority="264" operator="equal">
      <formula>"HIDE-NO VAR"</formula>
    </cfRule>
  </conditionalFormatting>
  <conditionalFormatting sqref="K82">
    <cfRule type="cellIs" dxfId="483" priority="263" operator="equal">
      <formula>"NO VAR"</formula>
    </cfRule>
  </conditionalFormatting>
  <conditionalFormatting sqref="K79">
    <cfRule type="cellIs" dxfId="482" priority="186" operator="equal">
      <formula>"NO VAR"</formula>
    </cfRule>
  </conditionalFormatting>
  <conditionalFormatting sqref="K79">
    <cfRule type="cellIs" dxfId="481" priority="183" operator="equal">
      <formula>"NO VAR"</formula>
    </cfRule>
  </conditionalFormatting>
  <conditionalFormatting sqref="K79">
    <cfRule type="cellIs" dxfId="480" priority="180" operator="equal">
      <formula>"NO VAR"</formula>
    </cfRule>
  </conditionalFormatting>
  <conditionalFormatting sqref="K79">
    <cfRule type="cellIs" dxfId="479" priority="177" operator="equal">
      <formula>"NO VAR"</formula>
    </cfRule>
  </conditionalFormatting>
  <conditionalFormatting sqref="K79">
    <cfRule type="cellIs" dxfId="478" priority="174" operator="equal">
      <formula>"NO VAR"</formula>
    </cfRule>
  </conditionalFormatting>
  <conditionalFormatting sqref="K79">
    <cfRule type="cellIs" dxfId="477" priority="171" operator="equal">
      <formula>"NO VAR"</formula>
    </cfRule>
  </conditionalFormatting>
  <conditionalFormatting sqref="K79">
    <cfRule type="cellIs" dxfId="476" priority="168" operator="equal">
      <formula>"NO VAR"</formula>
    </cfRule>
  </conditionalFormatting>
  <conditionalFormatting sqref="K79">
    <cfRule type="cellIs" dxfId="475" priority="165" operator="equal">
      <formula>"NO VAR"</formula>
    </cfRule>
  </conditionalFormatting>
  <conditionalFormatting sqref="K79">
    <cfRule type="cellIs" dxfId="474" priority="163" operator="equal">
      <formula>"HIDE-NO VAR"</formula>
    </cfRule>
  </conditionalFormatting>
  <conditionalFormatting sqref="K82">
    <cfRule type="cellIs" dxfId="473" priority="238" operator="equal">
      <formula>"NO VAR"</formula>
    </cfRule>
  </conditionalFormatting>
  <conditionalFormatting sqref="K79">
    <cfRule type="cellIs" dxfId="472" priority="161" operator="equal">
      <formula>"NO VAR"</formula>
    </cfRule>
  </conditionalFormatting>
  <conditionalFormatting sqref="K79">
    <cfRule type="cellIs" dxfId="471" priority="160" operator="equal">
      <formula>"HIDE-NO VAR"</formula>
    </cfRule>
  </conditionalFormatting>
  <conditionalFormatting sqref="K79">
    <cfRule type="cellIs" dxfId="470" priority="158" operator="equal">
      <formula>"NO VAR"</formula>
    </cfRule>
  </conditionalFormatting>
  <conditionalFormatting sqref="K79">
    <cfRule type="cellIs" dxfId="469" priority="157" operator="equal">
      <formula>"HIDE-NO VAR"</formula>
    </cfRule>
  </conditionalFormatting>
  <conditionalFormatting sqref="K82">
    <cfRule type="cellIs" dxfId="468" priority="232" operator="equal">
      <formula>"NO VAR"</formula>
    </cfRule>
  </conditionalFormatting>
  <conditionalFormatting sqref="D40">
    <cfRule type="cellIs" dxfId="467" priority="876" operator="equal">
      <formula>"HIDE "</formula>
    </cfRule>
  </conditionalFormatting>
  <conditionalFormatting sqref="B40">
    <cfRule type="cellIs" dxfId="466" priority="951" operator="equal">
      <formula>"HIDE "</formula>
    </cfRule>
  </conditionalFormatting>
  <conditionalFormatting sqref="J40">
    <cfRule type="cellIs" dxfId="465" priority="948" operator="equal">
      <formula>"ERROR "</formula>
    </cfRule>
  </conditionalFormatting>
  <conditionalFormatting sqref="J40">
    <cfRule type="cellIs" dxfId="464" priority="947" operator="equal">
      <formula>"HIDE-NO VAR"</formula>
    </cfRule>
  </conditionalFormatting>
  <conditionalFormatting sqref="J40">
    <cfRule type="cellIs" dxfId="463" priority="944" operator="equal">
      <formula>"HIDE-NO VAR"</formula>
    </cfRule>
  </conditionalFormatting>
  <conditionalFormatting sqref="J40">
    <cfRule type="cellIs" dxfId="462" priority="943" operator="equal">
      <formula>"NO VAR"</formula>
    </cfRule>
  </conditionalFormatting>
  <conditionalFormatting sqref="J40">
    <cfRule type="cellIs" dxfId="461" priority="942" operator="equal">
      <formula>"HIDE-NO VAR"</formula>
    </cfRule>
  </conditionalFormatting>
  <conditionalFormatting sqref="J40">
    <cfRule type="cellIs" dxfId="460" priority="940" operator="equal">
      <formula>"NO VAR"</formula>
    </cfRule>
  </conditionalFormatting>
  <conditionalFormatting sqref="J40">
    <cfRule type="cellIs" dxfId="459" priority="939" operator="equal">
      <formula>"HIDE-NO VAR"</formula>
    </cfRule>
  </conditionalFormatting>
  <conditionalFormatting sqref="J40">
    <cfRule type="cellIs" dxfId="458" priority="937" operator="equal">
      <formula>"NO VAR"</formula>
    </cfRule>
  </conditionalFormatting>
  <conditionalFormatting sqref="J40">
    <cfRule type="cellIs" dxfId="457" priority="936" operator="equal">
      <formula>"HIDE-NO VAR"</formula>
    </cfRule>
  </conditionalFormatting>
  <conditionalFormatting sqref="J40">
    <cfRule type="cellIs" dxfId="456" priority="934" operator="equal">
      <formula>"NO VAR"</formula>
    </cfRule>
  </conditionalFormatting>
  <conditionalFormatting sqref="J40">
    <cfRule type="cellIs" dxfId="455" priority="933" operator="equal">
      <formula>"HIDE-NO VAR"</formula>
    </cfRule>
  </conditionalFormatting>
  <conditionalFormatting sqref="J40">
    <cfRule type="cellIs" dxfId="454" priority="931" operator="equal">
      <formula>"NO VAR"</formula>
    </cfRule>
  </conditionalFormatting>
  <conditionalFormatting sqref="J40">
    <cfRule type="cellIs" dxfId="453" priority="930" operator="equal">
      <formula>"HIDE-NO VAR"</formula>
    </cfRule>
  </conditionalFormatting>
  <conditionalFormatting sqref="J40">
    <cfRule type="cellIs" dxfId="452" priority="928" operator="equal">
      <formula>"NO VAR"</formula>
    </cfRule>
  </conditionalFormatting>
  <conditionalFormatting sqref="J40">
    <cfRule type="cellIs" dxfId="451" priority="927" operator="equal">
      <formula>"HIDE-NO VAR"</formula>
    </cfRule>
  </conditionalFormatting>
  <conditionalFormatting sqref="J40">
    <cfRule type="cellIs" dxfId="450" priority="926" operator="equal">
      <formula>"NO VAR"</formula>
    </cfRule>
  </conditionalFormatting>
  <conditionalFormatting sqref="J40">
    <cfRule type="cellIs" dxfId="449" priority="925" operator="equal">
      <formula>"NO VAR"</formula>
    </cfRule>
  </conditionalFormatting>
  <conditionalFormatting sqref="J40">
    <cfRule type="cellIs" dxfId="448" priority="924" operator="equal">
      <formula>"HIDE-NO VAR"</formula>
    </cfRule>
  </conditionalFormatting>
  <conditionalFormatting sqref="J40">
    <cfRule type="cellIs" dxfId="447" priority="923" operator="equal">
      <formula>"NO VAR"</formula>
    </cfRule>
  </conditionalFormatting>
  <conditionalFormatting sqref="J40">
    <cfRule type="cellIs" dxfId="446" priority="922" operator="equal">
      <formula>"NO VAR"</formula>
    </cfRule>
  </conditionalFormatting>
  <conditionalFormatting sqref="J40">
    <cfRule type="cellIs" dxfId="445" priority="921" operator="equal">
      <formula>"HIDE-NO VAR"</formula>
    </cfRule>
  </conditionalFormatting>
  <conditionalFormatting sqref="J40">
    <cfRule type="cellIs" dxfId="444" priority="920" operator="equal">
      <formula>"NO VAR"</formula>
    </cfRule>
  </conditionalFormatting>
  <conditionalFormatting sqref="J40">
    <cfRule type="cellIs" dxfId="443" priority="919" operator="equal">
      <formula>"NO VAR"</formula>
    </cfRule>
  </conditionalFormatting>
  <conditionalFormatting sqref="K40">
    <cfRule type="cellIs" dxfId="442" priority="918" operator="equal">
      <formula>"NO VAR"</formula>
    </cfRule>
  </conditionalFormatting>
  <conditionalFormatting sqref="K40">
    <cfRule type="cellIs" dxfId="441" priority="917" operator="equal">
      <formula>"HIDE-NO VAR"</formula>
    </cfRule>
  </conditionalFormatting>
  <conditionalFormatting sqref="K40">
    <cfRule type="cellIs" dxfId="440" priority="916" operator="equal">
      <formula>"ERROR "</formula>
    </cfRule>
  </conditionalFormatting>
  <conditionalFormatting sqref="K40">
    <cfRule type="cellIs" dxfId="439" priority="915" operator="equal">
      <formula>"HIDE-NO VAR"</formula>
    </cfRule>
  </conditionalFormatting>
  <conditionalFormatting sqref="K40">
    <cfRule type="cellIs" dxfId="438" priority="914" operator="equal">
      <formula>"HIDE-NO VAR"</formula>
    </cfRule>
  </conditionalFormatting>
  <conditionalFormatting sqref="K40">
    <cfRule type="cellIs" dxfId="437" priority="913" operator="equal">
      <formula>"NO VAR"</formula>
    </cfRule>
  </conditionalFormatting>
  <conditionalFormatting sqref="K40">
    <cfRule type="cellIs" dxfId="436" priority="912" operator="equal">
      <formula>"HIDE-NO VAR"</formula>
    </cfRule>
  </conditionalFormatting>
  <conditionalFormatting sqref="K40">
    <cfRule type="cellIs" dxfId="435" priority="911" operator="equal">
      <formula>"NO VAR"</formula>
    </cfRule>
  </conditionalFormatting>
  <conditionalFormatting sqref="K40">
    <cfRule type="cellIs" dxfId="434" priority="910" operator="equal">
      <formula>"HIDE-NO VAR"</formula>
    </cfRule>
  </conditionalFormatting>
  <conditionalFormatting sqref="K40">
    <cfRule type="cellIs" dxfId="433" priority="909" operator="equal">
      <formula>"NO VAR"</formula>
    </cfRule>
  </conditionalFormatting>
  <conditionalFormatting sqref="K40">
    <cfRule type="cellIs" dxfId="432" priority="908" operator="equal">
      <formula>"NO VAR"</formula>
    </cfRule>
  </conditionalFormatting>
  <conditionalFormatting sqref="K40">
    <cfRule type="cellIs" dxfId="431" priority="907" operator="equal">
      <formula>"HIDE-NO VAR"</formula>
    </cfRule>
  </conditionalFormatting>
  <conditionalFormatting sqref="K40">
    <cfRule type="cellIs" dxfId="430" priority="906" operator="equal">
      <formula>"NO VAR"</formula>
    </cfRule>
  </conditionalFormatting>
  <conditionalFormatting sqref="K40">
    <cfRule type="cellIs" dxfId="429" priority="905" operator="equal">
      <formula>"NO VAR"</formula>
    </cfRule>
  </conditionalFormatting>
  <conditionalFormatting sqref="K40">
    <cfRule type="cellIs" dxfId="428" priority="904" operator="equal">
      <formula>"HIDE-NO VAR"</formula>
    </cfRule>
  </conditionalFormatting>
  <conditionalFormatting sqref="K40">
    <cfRule type="cellIs" dxfId="427" priority="903" operator="equal">
      <formula>"NO VAR"</formula>
    </cfRule>
  </conditionalFormatting>
  <conditionalFormatting sqref="K40">
    <cfRule type="cellIs" dxfId="426" priority="902" operator="equal">
      <formula>"NO VAR"</formula>
    </cfRule>
  </conditionalFormatting>
  <conditionalFormatting sqref="K40">
    <cfRule type="cellIs" dxfId="425" priority="901" operator="equal">
      <formula>"HIDE-NO VAR"</formula>
    </cfRule>
  </conditionalFormatting>
  <conditionalFormatting sqref="K40">
    <cfRule type="cellIs" dxfId="424" priority="900" operator="equal">
      <formula>"NO VAR"</formula>
    </cfRule>
  </conditionalFormatting>
  <conditionalFormatting sqref="K40">
    <cfRule type="cellIs" dxfId="423" priority="899" operator="equal">
      <formula>"NO VAR"</formula>
    </cfRule>
  </conditionalFormatting>
  <conditionalFormatting sqref="K40">
    <cfRule type="cellIs" dxfId="422" priority="898" operator="equal">
      <formula>"HIDE-NO VAR"</formula>
    </cfRule>
  </conditionalFormatting>
  <conditionalFormatting sqref="K40">
    <cfRule type="cellIs" dxfId="421" priority="897" operator="equal">
      <formula>"NO VAR"</formula>
    </cfRule>
  </conditionalFormatting>
  <conditionalFormatting sqref="K40">
    <cfRule type="cellIs" dxfId="420" priority="896" operator="equal">
      <formula>"NO VAR"</formula>
    </cfRule>
  </conditionalFormatting>
  <conditionalFormatting sqref="K40">
    <cfRule type="cellIs" dxfId="419" priority="895" operator="equal">
      <formula>"HIDE-NO VAR"</formula>
    </cfRule>
  </conditionalFormatting>
  <conditionalFormatting sqref="K40">
    <cfRule type="cellIs" dxfId="418" priority="894" operator="equal">
      <formula>"NO VAR"</formula>
    </cfRule>
  </conditionalFormatting>
  <conditionalFormatting sqref="K40">
    <cfRule type="cellIs" dxfId="417" priority="893" operator="equal">
      <formula>"NO VAR"</formula>
    </cfRule>
  </conditionalFormatting>
  <conditionalFormatting sqref="K40">
    <cfRule type="cellIs" dxfId="416" priority="892" operator="equal">
      <formula>"HIDE-NO VAR"</formula>
    </cfRule>
  </conditionalFormatting>
  <conditionalFormatting sqref="K40">
    <cfRule type="cellIs" dxfId="415" priority="891" operator="equal">
      <formula>"NO VAR"</formula>
    </cfRule>
  </conditionalFormatting>
  <conditionalFormatting sqref="K40">
    <cfRule type="cellIs" dxfId="414" priority="890" operator="equal">
      <formula>"NO VAR"</formula>
    </cfRule>
  </conditionalFormatting>
  <conditionalFormatting sqref="K40">
    <cfRule type="cellIs" dxfId="413" priority="889" operator="equal">
      <formula>"HIDE-NO VAR"</formula>
    </cfRule>
  </conditionalFormatting>
  <conditionalFormatting sqref="K40">
    <cfRule type="cellIs" dxfId="412" priority="888" operator="equal">
      <formula>"NO VAR"</formula>
    </cfRule>
  </conditionalFormatting>
  <conditionalFormatting sqref="K40">
    <cfRule type="cellIs" dxfId="411" priority="887" operator="equal">
      <formula>"NO VAR"</formula>
    </cfRule>
  </conditionalFormatting>
  <conditionalFormatting sqref="K40">
    <cfRule type="cellIs" dxfId="410" priority="886" operator="equal">
      <formula>"HIDE-NO VAR"</formula>
    </cfRule>
  </conditionalFormatting>
  <conditionalFormatting sqref="K40">
    <cfRule type="cellIs" dxfId="409" priority="885" operator="equal">
      <formula>"NO VAR"</formula>
    </cfRule>
  </conditionalFormatting>
  <conditionalFormatting sqref="K40">
    <cfRule type="cellIs" dxfId="408" priority="884" operator="equal">
      <formula>"NO VAR"</formula>
    </cfRule>
  </conditionalFormatting>
  <conditionalFormatting sqref="K40">
    <cfRule type="cellIs" dxfId="407" priority="883" operator="equal">
      <formula>"HIDE-NO VAR"</formula>
    </cfRule>
  </conditionalFormatting>
  <conditionalFormatting sqref="K40">
    <cfRule type="cellIs" dxfId="406" priority="882" operator="equal">
      <formula>"NO VAR"</formula>
    </cfRule>
  </conditionalFormatting>
  <conditionalFormatting sqref="K40">
    <cfRule type="cellIs" dxfId="405" priority="881" operator="equal">
      <formula>"NO VAR"</formula>
    </cfRule>
  </conditionalFormatting>
  <conditionalFormatting sqref="K40">
    <cfRule type="cellIs" dxfId="404" priority="880" operator="equal">
      <formula>"HIDE-NO VAR"</formula>
    </cfRule>
  </conditionalFormatting>
  <conditionalFormatting sqref="K40">
    <cfRule type="cellIs" dxfId="403" priority="879" operator="equal">
      <formula>"NO VAR"</formula>
    </cfRule>
  </conditionalFormatting>
  <conditionalFormatting sqref="K40">
    <cfRule type="cellIs" dxfId="402" priority="878" operator="equal">
      <formula>"NO VAR"</formula>
    </cfRule>
  </conditionalFormatting>
  <conditionalFormatting sqref="K40">
    <cfRule type="cellIs" dxfId="401" priority="877" operator="equal">
      <formula>"INCORRECT LINE BEING PICKED UP"</formula>
    </cfRule>
  </conditionalFormatting>
  <conditionalFormatting sqref="B51:B57">
    <cfRule type="cellIs" dxfId="400" priority="875" operator="equal">
      <formula>"HIDE "</formula>
    </cfRule>
  </conditionalFormatting>
  <conditionalFormatting sqref="J51:K60">
    <cfRule type="cellIs" dxfId="399" priority="874" operator="equal">
      <formula>"NO VAR"</formula>
    </cfRule>
  </conditionalFormatting>
  <conditionalFormatting sqref="J51:K60">
    <cfRule type="cellIs" dxfId="398" priority="873" operator="equal">
      <formula>"HIDE-NO VAR"</formula>
    </cfRule>
  </conditionalFormatting>
  <conditionalFormatting sqref="J51:K60">
    <cfRule type="cellIs" dxfId="397" priority="872" operator="equal">
      <formula>"ERROR "</formula>
    </cfRule>
  </conditionalFormatting>
  <conditionalFormatting sqref="J52">
    <cfRule type="cellIs" dxfId="396" priority="871" operator="equal">
      <formula>"NO VAR"</formula>
    </cfRule>
  </conditionalFormatting>
  <conditionalFormatting sqref="J52">
    <cfRule type="cellIs" dxfId="395" priority="870" operator="equal">
      <formula>"NO VAR"</formula>
    </cfRule>
  </conditionalFormatting>
  <conditionalFormatting sqref="J51">
    <cfRule type="cellIs" dxfId="394" priority="868" operator="equal">
      <formula>"NO VAR"</formula>
    </cfRule>
  </conditionalFormatting>
  <conditionalFormatting sqref="K65">
    <cfRule type="cellIs" dxfId="393" priority="715" operator="equal">
      <formula>"NO VAR"</formula>
    </cfRule>
  </conditionalFormatting>
  <conditionalFormatting sqref="K65">
    <cfRule type="cellIs" dxfId="392" priority="714" operator="equal">
      <formula>"HIDE-NO VAR"</formula>
    </cfRule>
  </conditionalFormatting>
  <conditionalFormatting sqref="J51">
    <cfRule type="cellIs" dxfId="391" priority="864" operator="equal">
      <formula>"NO VAR"</formula>
    </cfRule>
  </conditionalFormatting>
  <conditionalFormatting sqref="J51">
    <cfRule type="cellIs" dxfId="390" priority="863" operator="equal">
      <formula>"HIDE-NO VAR"</formula>
    </cfRule>
  </conditionalFormatting>
  <conditionalFormatting sqref="J51">
    <cfRule type="cellIs" dxfId="389" priority="861" operator="equal">
      <formula>"NO VAR"</formula>
    </cfRule>
  </conditionalFormatting>
  <conditionalFormatting sqref="J52">
    <cfRule type="cellIs" dxfId="388" priority="860" operator="equal">
      <formula>"HIDE-NO VAR"</formula>
    </cfRule>
  </conditionalFormatting>
  <conditionalFormatting sqref="J52">
    <cfRule type="cellIs" dxfId="387" priority="859" operator="equal">
      <formula>"HIDE-NO VAR"</formula>
    </cfRule>
  </conditionalFormatting>
  <conditionalFormatting sqref="J52">
    <cfRule type="cellIs" dxfId="386" priority="858" operator="equal">
      <formula>"NO VAR"</formula>
    </cfRule>
  </conditionalFormatting>
  <conditionalFormatting sqref="J52">
    <cfRule type="cellIs" dxfId="385" priority="857" operator="equal">
      <formula>"HIDE-NO VAR"</formula>
    </cfRule>
  </conditionalFormatting>
  <conditionalFormatting sqref="K65">
    <cfRule type="cellIs" dxfId="384" priority="689" operator="equal">
      <formula>"NO VAR"</formula>
    </cfRule>
  </conditionalFormatting>
  <conditionalFormatting sqref="K52">
    <cfRule type="cellIs" dxfId="383" priority="840" operator="equal">
      <formula>"HIDE-NO VAR"</formula>
    </cfRule>
  </conditionalFormatting>
  <conditionalFormatting sqref="K52">
    <cfRule type="cellIs" dxfId="382" priority="838" operator="equal">
      <formula>"NO VAR"</formula>
    </cfRule>
  </conditionalFormatting>
  <conditionalFormatting sqref="K61:K63">
    <cfRule type="cellIs" dxfId="381" priority="760" operator="equal">
      <formula>"NO VAR"</formula>
    </cfRule>
  </conditionalFormatting>
  <conditionalFormatting sqref="K61:K63">
    <cfRule type="cellIs" dxfId="380" priority="759" operator="equal">
      <formula>"HIDE-NO VAR"</formula>
    </cfRule>
  </conditionalFormatting>
  <conditionalFormatting sqref="K61:K63">
    <cfRule type="cellIs" dxfId="379" priority="758" operator="equal">
      <formula>"NO VAR"</formula>
    </cfRule>
  </conditionalFormatting>
  <conditionalFormatting sqref="K51:K60">
    <cfRule type="cellIs" dxfId="378" priority="832" operator="equal">
      <formula>"INCORRECT LINE BEING PICKED UP"</formula>
    </cfRule>
  </conditionalFormatting>
  <conditionalFormatting sqref="B58:B59">
    <cfRule type="cellIs" dxfId="377" priority="831" operator="equal">
      <formula>"HIDE "</formula>
    </cfRule>
  </conditionalFormatting>
  <conditionalFormatting sqref="D51:D63 D80:D83 D65:D78">
    <cfRule type="cellIs" dxfId="376" priority="229" operator="equal">
      <formula>"HIDE "</formula>
    </cfRule>
  </conditionalFormatting>
  <conditionalFormatting sqref="B61:B63 E61:E63">
    <cfRule type="cellIs" dxfId="375" priority="830" operator="equal">
      <formula>"HIDE "</formula>
    </cfRule>
  </conditionalFormatting>
  <conditionalFormatting sqref="J61:J63">
    <cfRule type="cellIs" dxfId="374" priority="829" operator="equal">
      <formula>"NO VAR"</formula>
    </cfRule>
  </conditionalFormatting>
  <conditionalFormatting sqref="J61:J63">
    <cfRule type="cellIs" dxfId="373" priority="828" operator="equal">
      <formula>"HIDE-NO VAR"</formula>
    </cfRule>
  </conditionalFormatting>
  <conditionalFormatting sqref="J61:J63">
    <cfRule type="cellIs" dxfId="372" priority="827" operator="equal">
      <formula>"ERROR "</formula>
    </cfRule>
  </conditionalFormatting>
  <conditionalFormatting sqref="J65">
    <cfRule type="cellIs" dxfId="371" priority="744" operator="equal">
      <formula>"NO VAR"</formula>
    </cfRule>
  </conditionalFormatting>
  <conditionalFormatting sqref="J65">
    <cfRule type="cellIs" dxfId="370" priority="741" operator="equal">
      <formula>"NO VAR"</formula>
    </cfRule>
  </conditionalFormatting>
  <conditionalFormatting sqref="J65">
    <cfRule type="cellIs" dxfId="369" priority="738" operator="equal">
      <formula>"NO VAR"</formula>
    </cfRule>
  </conditionalFormatting>
  <conditionalFormatting sqref="J65">
    <cfRule type="cellIs" dxfId="368" priority="735" operator="equal">
      <formula>"NO VAR"</formula>
    </cfRule>
  </conditionalFormatting>
  <conditionalFormatting sqref="J66:J68">
    <cfRule type="cellIs" dxfId="367" priority="655" operator="equal">
      <formula>"NO VAR"</formula>
    </cfRule>
  </conditionalFormatting>
  <conditionalFormatting sqref="J61:J63">
    <cfRule type="cellIs" dxfId="366" priority="805" operator="equal">
      <formula>"NO VAR"</formula>
    </cfRule>
  </conditionalFormatting>
  <conditionalFormatting sqref="J66:J68">
    <cfRule type="cellIs" dxfId="365" priority="652" operator="equal">
      <formula>"NO VAR"</formula>
    </cfRule>
  </conditionalFormatting>
  <conditionalFormatting sqref="J65">
    <cfRule type="cellIs" dxfId="364" priority="726" operator="equal">
      <formula>"NO VAR"</formula>
    </cfRule>
  </conditionalFormatting>
  <conditionalFormatting sqref="J61:J63">
    <cfRule type="cellIs" dxfId="363" priority="800" operator="equal">
      <formula>"HIDE-NO VAR"</formula>
    </cfRule>
  </conditionalFormatting>
  <conditionalFormatting sqref="J61:J63">
    <cfRule type="cellIs" dxfId="362" priority="798" operator="equal">
      <formula>"NO VAR"</formula>
    </cfRule>
  </conditionalFormatting>
  <conditionalFormatting sqref="K66:K68">
    <cfRule type="cellIs" dxfId="361" priority="644" operator="equal">
      <formula>"HIDE-NO VAR"</formula>
    </cfRule>
  </conditionalFormatting>
  <conditionalFormatting sqref="K66:K68">
    <cfRule type="cellIs" dxfId="360" priority="641" operator="equal">
      <formula>"HIDE-NO VAR"</formula>
    </cfRule>
  </conditionalFormatting>
  <conditionalFormatting sqref="K65">
    <cfRule type="cellIs" dxfId="359" priority="712" operator="equal">
      <formula>"NO VAR"</formula>
    </cfRule>
  </conditionalFormatting>
  <conditionalFormatting sqref="K65">
    <cfRule type="cellIs" dxfId="358" priority="709" operator="equal">
      <formula>"NO VAR"</formula>
    </cfRule>
  </conditionalFormatting>
  <conditionalFormatting sqref="K65">
    <cfRule type="cellIs" dxfId="357" priority="706" operator="equal">
      <formula>"NO VAR"</formula>
    </cfRule>
  </conditionalFormatting>
  <conditionalFormatting sqref="K65">
    <cfRule type="cellIs" dxfId="356" priority="703" operator="equal">
      <formula>"NO VAR"</formula>
    </cfRule>
  </conditionalFormatting>
  <conditionalFormatting sqref="K65">
    <cfRule type="cellIs" dxfId="355" priority="700" operator="equal">
      <formula>"NO VAR"</formula>
    </cfRule>
  </conditionalFormatting>
  <conditionalFormatting sqref="K65">
    <cfRule type="cellIs" dxfId="354" priority="697" operator="equal">
      <formula>"NO VAR"</formula>
    </cfRule>
  </conditionalFormatting>
  <conditionalFormatting sqref="K65">
    <cfRule type="cellIs" dxfId="353" priority="694" operator="equal">
      <formula>"NO VAR"</formula>
    </cfRule>
  </conditionalFormatting>
  <conditionalFormatting sqref="K65">
    <cfRule type="cellIs" dxfId="352" priority="691" operator="equal">
      <formula>"NO VAR"</formula>
    </cfRule>
  </conditionalFormatting>
  <conditionalFormatting sqref="K66:K68">
    <cfRule type="cellIs" dxfId="351" priority="614" operator="equal">
      <formula>"NO VAR"</formula>
    </cfRule>
  </conditionalFormatting>
  <conditionalFormatting sqref="K61:K63">
    <cfRule type="cellIs" dxfId="350" priority="765" operator="equal">
      <formula>"HIDE-NO VAR"</formula>
    </cfRule>
  </conditionalFormatting>
  <conditionalFormatting sqref="K61:K63">
    <cfRule type="cellIs" dxfId="349" priority="763" operator="equal">
      <formula>"NO VAR"</formula>
    </cfRule>
  </conditionalFormatting>
  <conditionalFormatting sqref="K61:K63">
    <cfRule type="cellIs" dxfId="348" priority="756" operator="equal">
      <formula>"INCORRECT LINE BEING PICKED UP"</formula>
    </cfRule>
  </conditionalFormatting>
  <conditionalFormatting sqref="B65 E65">
    <cfRule type="cellIs" dxfId="347" priority="755" operator="equal">
      <formula>"HIDE "</formula>
    </cfRule>
  </conditionalFormatting>
  <conditionalFormatting sqref="J65">
    <cfRule type="cellIs" dxfId="346" priority="752" operator="equal">
      <formula>"ERROR "</formula>
    </cfRule>
  </conditionalFormatting>
  <conditionalFormatting sqref="J65">
    <cfRule type="cellIs" dxfId="345" priority="751" operator="equal">
      <formula>"HIDE-NO VAR"</formula>
    </cfRule>
  </conditionalFormatting>
  <conditionalFormatting sqref="J65">
    <cfRule type="cellIs" dxfId="344" priority="748" operator="equal">
      <formula>"HIDE-NO VAR"</formula>
    </cfRule>
  </conditionalFormatting>
  <conditionalFormatting sqref="J65">
    <cfRule type="cellIs" dxfId="343" priority="747" operator="equal">
      <formula>"NO VAR"</formula>
    </cfRule>
  </conditionalFormatting>
  <conditionalFormatting sqref="J65">
    <cfRule type="cellIs" dxfId="342" priority="746" operator="equal">
      <formula>"HIDE-NO VAR"</formula>
    </cfRule>
  </conditionalFormatting>
  <conditionalFormatting sqref="J65">
    <cfRule type="cellIs" dxfId="341" priority="743" operator="equal">
      <formula>"HIDE-NO VAR"</formula>
    </cfRule>
  </conditionalFormatting>
  <conditionalFormatting sqref="J65">
    <cfRule type="cellIs" dxfId="340" priority="740" operator="equal">
      <formula>"HIDE-NO VAR"</formula>
    </cfRule>
  </conditionalFormatting>
  <conditionalFormatting sqref="J65">
    <cfRule type="cellIs" dxfId="339" priority="737" operator="equal">
      <formula>"HIDE-NO VAR"</formula>
    </cfRule>
  </conditionalFormatting>
  <conditionalFormatting sqref="J65">
    <cfRule type="cellIs" dxfId="338" priority="734" operator="equal">
      <formula>"HIDE-NO VAR"</formula>
    </cfRule>
  </conditionalFormatting>
  <conditionalFormatting sqref="J66:J68">
    <cfRule type="cellIs" dxfId="337" priority="654" operator="equal">
      <formula>"NO VAR"</formula>
    </cfRule>
  </conditionalFormatting>
  <conditionalFormatting sqref="J65">
    <cfRule type="cellIs" dxfId="336" priority="729" operator="equal">
      <formula>"NO VAR"</formula>
    </cfRule>
  </conditionalFormatting>
  <conditionalFormatting sqref="J69:J77">
    <cfRule type="cellIs" dxfId="335" priority="575" operator="equal">
      <formula>"NO VAR"</formula>
    </cfRule>
  </conditionalFormatting>
  <conditionalFormatting sqref="J66:J68">
    <cfRule type="cellIs" dxfId="334" priority="648" operator="equal">
      <formula>"NO VAR"</formula>
    </cfRule>
  </conditionalFormatting>
  <conditionalFormatting sqref="K69:K77">
    <cfRule type="cellIs" dxfId="333" priority="571" operator="equal">
      <formula>"NO VAR"</formula>
    </cfRule>
  </conditionalFormatting>
  <conditionalFormatting sqref="K65">
    <cfRule type="cellIs" dxfId="332" priority="720" operator="equal">
      <formula>"ERROR "</formula>
    </cfRule>
  </conditionalFormatting>
  <conditionalFormatting sqref="K65">
    <cfRule type="cellIs" dxfId="331" priority="711" operator="equal">
      <formula>"HIDE-NO VAR"</formula>
    </cfRule>
  </conditionalFormatting>
  <conditionalFormatting sqref="K65">
    <cfRule type="cellIs" dxfId="330" priority="708" operator="equal">
      <formula>"HIDE-NO VAR"</formula>
    </cfRule>
  </conditionalFormatting>
  <conditionalFormatting sqref="K65">
    <cfRule type="cellIs" dxfId="329" priority="705" operator="equal">
      <formula>"HIDE-NO VAR"</formula>
    </cfRule>
  </conditionalFormatting>
  <conditionalFormatting sqref="K65">
    <cfRule type="cellIs" dxfId="328" priority="702" operator="equal">
      <formula>"HIDE-NO VAR"</formula>
    </cfRule>
  </conditionalFormatting>
  <conditionalFormatting sqref="K65">
    <cfRule type="cellIs" dxfId="327" priority="699" operator="equal">
      <formula>"HIDE-NO VAR"</formula>
    </cfRule>
  </conditionalFormatting>
  <conditionalFormatting sqref="K65">
    <cfRule type="cellIs" dxfId="326" priority="696" operator="equal">
      <formula>"HIDE-NO VAR"</formula>
    </cfRule>
  </conditionalFormatting>
  <conditionalFormatting sqref="K65">
    <cfRule type="cellIs" dxfId="325" priority="693" operator="equal">
      <formula>"HIDE-NO VAR"</formula>
    </cfRule>
  </conditionalFormatting>
  <conditionalFormatting sqref="K65">
    <cfRule type="cellIs" dxfId="324" priority="690" operator="equal">
      <formula>"HIDE-NO VAR"</formula>
    </cfRule>
  </conditionalFormatting>
  <conditionalFormatting sqref="K65">
    <cfRule type="cellIs" dxfId="323" priority="686" operator="equal">
      <formula>"NO VAR"</formula>
    </cfRule>
  </conditionalFormatting>
  <conditionalFormatting sqref="K65">
    <cfRule type="cellIs" dxfId="322" priority="685" operator="equal">
      <formula>"NO VAR"</formula>
    </cfRule>
  </conditionalFormatting>
  <conditionalFormatting sqref="K65">
    <cfRule type="cellIs" dxfId="321" priority="682" operator="equal">
      <formula>"NO VAR"</formula>
    </cfRule>
  </conditionalFormatting>
  <conditionalFormatting sqref="K65">
    <cfRule type="cellIs" dxfId="320" priority="681" operator="equal">
      <formula>"INCORRECT LINE BEING PICKED UP"</formula>
    </cfRule>
  </conditionalFormatting>
  <conditionalFormatting sqref="B66:B68 E66:E68">
    <cfRule type="cellIs" dxfId="319" priority="680" operator="equal">
      <formula>"HIDE "</formula>
    </cfRule>
  </conditionalFormatting>
  <conditionalFormatting sqref="J66:J68">
    <cfRule type="cellIs" dxfId="318" priority="678" operator="equal">
      <formula>"HIDE-NO VAR"</formula>
    </cfRule>
  </conditionalFormatting>
  <conditionalFormatting sqref="J66:J68">
    <cfRule type="cellIs" dxfId="317" priority="677" operator="equal">
      <formula>"ERROR "</formula>
    </cfRule>
  </conditionalFormatting>
  <conditionalFormatting sqref="J66:J68">
    <cfRule type="cellIs" dxfId="316" priority="676" operator="equal">
      <formula>"HIDE-NO VAR"</formula>
    </cfRule>
  </conditionalFormatting>
  <conditionalFormatting sqref="J66:J68">
    <cfRule type="cellIs" dxfId="315" priority="675" operator="equal">
      <formula>"HIDE-NO VAR"</formula>
    </cfRule>
  </conditionalFormatting>
  <conditionalFormatting sqref="J66:J68">
    <cfRule type="cellIs" dxfId="314" priority="674" operator="equal">
      <formula>"NO VAR"</formula>
    </cfRule>
  </conditionalFormatting>
  <conditionalFormatting sqref="J66:J68">
    <cfRule type="cellIs" dxfId="313" priority="673" operator="equal">
      <formula>"HIDE-NO VAR"</formula>
    </cfRule>
  </conditionalFormatting>
  <conditionalFormatting sqref="J78">
    <cfRule type="cellIs" dxfId="312" priority="517" operator="equal">
      <formula>"NO VAR"</formula>
    </cfRule>
  </conditionalFormatting>
  <conditionalFormatting sqref="J78">
    <cfRule type="cellIs" dxfId="311" priority="514" operator="equal">
      <formula>"NO VAR"</formula>
    </cfRule>
  </conditionalFormatting>
  <conditionalFormatting sqref="J78">
    <cfRule type="cellIs" dxfId="310" priority="511" operator="equal">
      <formula>"NO VAR"</formula>
    </cfRule>
  </conditionalFormatting>
  <conditionalFormatting sqref="J78">
    <cfRule type="cellIs" dxfId="309" priority="508" operator="equal">
      <formula>"NO VAR"</formula>
    </cfRule>
  </conditionalFormatting>
  <conditionalFormatting sqref="K66:K68">
    <cfRule type="cellIs" dxfId="308" priority="646" operator="equal">
      <formula>"HIDE-NO VAR"</formula>
    </cfRule>
  </conditionalFormatting>
  <conditionalFormatting sqref="K66:K68">
    <cfRule type="cellIs" dxfId="307" priority="645" operator="equal">
      <formula>"ERROR "</formula>
    </cfRule>
  </conditionalFormatting>
  <conditionalFormatting sqref="K66:K68">
    <cfRule type="cellIs" dxfId="306" priority="643" operator="equal">
      <formula>"HIDE-NO VAR"</formula>
    </cfRule>
  </conditionalFormatting>
  <conditionalFormatting sqref="K66:K68">
    <cfRule type="cellIs" dxfId="305" priority="642" operator="equal">
      <formula>"NO VAR"</formula>
    </cfRule>
  </conditionalFormatting>
  <conditionalFormatting sqref="K78">
    <cfRule type="cellIs" dxfId="304" priority="485" operator="equal">
      <formula>"NO VAR"</formula>
    </cfRule>
  </conditionalFormatting>
  <conditionalFormatting sqref="K78">
    <cfRule type="cellIs" dxfId="303" priority="482" operator="equal">
      <formula>"NO VAR"</formula>
    </cfRule>
  </conditionalFormatting>
  <conditionalFormatting sqref="K78">
    <cfRule type="cellIs" dxfId="302" priority="479" operator="equal">
      <formula>"NO VAR"</formula>
    </cfRule>
  </conditionalFormatting>
  <conditionalFormatting sqref="K78">
    <cfRule type="cellIs" dxfId="301" priority="476" operator="equal">
      <formula>"NO VAR"</formula>
    </cfRule>
  </conditionalFormatting>
  <conditionalFormatting sqref="K78">
    <cfRule type="cellIs" dxfId="300" priority="473" operator="equal">
      <formula>"NO VAR"</formula>
    </cfRule>
  </conditionalFormatting>
  <conditionalFormatting sqref="K78">
    <cfRule type="cellIs" dxfId="299" priority="470" operator="equal">
      <formula>"NO VAR"</formula>
    </cfRule>
  </conditionalFormatting>
  <conditionalFormatting sqref="K78">
    <cfRule type="cellIs" dxfId="298" priority="467" operator="equal">
      <formula>"NO VAR"</formula>
    </cfRule>
  </conditionalFormatting>
  <conditionalFormatting sqref="K78">
    <cfRule type="cellIs" dxfId="297" priority="464" operator="equal">
      <formula>"NO VAR"</formula>
    </cfRule>
  </conditionalFormatting>
  <conditionalFormatting sqref="K66:K68">
    <cfRule type="cellIs" dxfId="296" priority="615" operator="equal">
      <formula>"HIDE-NO VAR"</formula>
    </cfRule>
  </conditionalFormatting>
  <conditionalFormatting sqref="K66:K68">
    <cfRule type="cellIs" dxfId="295" priority="613" operator="equal">
      <formula>"NO VAR"</formula>
    </cfRule>
  </conditionalFormatting>
  <conditionalFormatting sqref="K66:K68">
    <cfRule type="cellIs" dxfId="294" priority="612" operator="equal">
      <formula>"HIDE-NO VAR"</formula>
    </cfRule>
  </conditionalFormatting>
  <conditionalFormatting sqref="K69:K77">
    <cfRule type="cellIs" dxfId="293" priority="535" operator="equal">
      <formula>"NO VAR"</formula>
    </cfRule>
  </conditionalFormatting>
  <conditionalFormatting sqref="K66:K68">
    <cfRule type="cellIs" dxfId="292" priority="610" operator="equal">
      <formula>"NO VAR"</formula>
    </cfRule>
  </conditionalFormatting>
  <conditionalFormatting sqref="K66:K68">
    <cfRule type="cellIs" dxfId="291" priority="608" operator="equal">
      <formula>"NO VAR"</formula>
    </cfRule>
  </conditionalFormatting>
  <conditionalFormatting sqref="K69:K77">
    <cfRule type="cellIs" dxfId="290" priority="531" operator="equal">
      <formula>"NO VAR"</formula>
    </cfRule>
  </conditionalFormatting>
  <conditionalFormatting sqref="K66:K68">
    <cfRule type="cellIs" dxfId="289" priority="606" operator="equal">
      <formula>"INCORRECT LINE BEING PICKED UP"</formula>
    </cfRule>
  </conditionalFormatting>
  <conditionalFormatting sqref="B69">
    <cfRule type="cellIs" dxfId="288" priority="605" operator="equal">
      <formula>"HIDE "</formula>
    </cfRule>
  </conditionalFormatting>
  <conditionalFormatting sqref="B70:B77">
    <cfRule type="cellIs" dxfId="287" priority="604" operator="equal">
      <formula>"HIDE "</formula>
    </cfRule>
  </conditionalFormatting>
  <conditionalFormatting sqref="J69:J77">
    <cfRule type="cellIs" dxfId="286" priority="602" operator="equal">
      <formula>"HIDE-NO VAR"</formula>
    </cfRule>
  </conditionalFormatting>
  <conditionalFormatting sqref="J69:J77">
    <cfRule type="cellIs" dxfId="285" priority="601" operator="equal">
      <formula>"ERROR "</formula>
    </cfRule>
  </conditionalFormatting>
  <conditionalFormatting sqref="J80">
    <cfRule type="cellIs" dxfId="284" priority="448" operator="equal">
      <formula>"HIDE-NO VAR"</formula>
    </cfRule>
  </conditionalFormatting>
  <conditionalFormatting sqref="J69:J77">
    <cfRule type="cellIs" dxfId="283" priority="599" operator="equal">
      <formula>"HIDE-NO VAR"</formula>
    </cfRule>
  </conditionalFormatting>
  <conditionalFormatting sqref="J69:J77">
    <cfRule type="cellIs" dxfId="282" priority="580" operator="equal">
      <formula>"HIDE-NO VAR"</formula>
    </cfRule>
  </conditionalFormatting>
  <conditionalFormatting sqref="J80">
    <cfRule type="cellIs" dxfId="281" priority="427" operator="equal">
      <formula>"NO VAR"</formula>
    </cfRule>
  </conditionalFormatting>
  <conditionalFormatting sqref="J69:J77">
    <cfRule type="cellIs" dxfId="280" priority="578" operator="equal">
      <formula>"NO VAR"</formula>
    </cfRule>
  </conditionalFormatting>
  <conditionalFormatting sqref="J69:J77">
    <cfRule type="cellIs" dxfId="279" priority="576" operator="equal">
      <formula>"NO VAR"</formula>
    </cfRule>
  </conditionalFormatting>
  <conditionalFormatting sqref="J78">
    <cfRule type="cellIs" dxfId="278" priority="499" operator="equal">
      <formula>"NO VAR"</formula>
    </cfRule>
  </conditionalFormatting>
  <conditionalFormatting sqref="K80">
    <cfRule type="cellIs" dxfId="277" priority="420" operator="equal">
      <formula>"NO VAR"</formula>
    </cfRule>
  </conditionalFormatting>
  <conditionalFormatting sqref="K69:K77">
    <cfRule type="cellIs" dxfId="276" priority="570" operator="equal">
      <formula>"HIDE-NO VAR"</formula>
    </cfRule>
  </conditionalFormatting>
  <conditionalFormatting sqref="K69:K77">
    <cfRule type="cellIs" dxfId="275" priority="569" operator="equal">
      <formula>"ERROR "</formula>
    </cfRule>
  </conditionalFormatting>
  <conditionalFormatting sqref="K80">
    <cfRule type="cellIs" dxfId="274" priority="416" operator="equal">
      <formula>"HIDE-NO VAR"</formula>
    </cfRule>
  </conditionalFormatting>
  <conditionalFormatting sqref="K69:K77">
    <cfRule type="cellIs" dxfId="273" priority="567" operator="equal">
      <formula>"HIDE-NO VAR"</formula>
    </cfRule>
  </conditionalFormatting>
  <conditionalFormatting sqref="K69:K77">
    <cfRule type="cellIs" dxfId="272" priority="539" operator="equal">
      <formula>"HIDE-NO VAR"</formula>
    </cfRule>
  </conditionalFormatting>
  <conditionalFormatting sqref="K69:K77">
    <cfRule type="cellIs" dxfId="271" priority="538" operator="equal">
      <formula>"NO VAR"</formula>
    </cfRule>
  </conditionalFormatting>
  <conditionalFormatting sqref="K78">
    <cfRule type="cellIs" dxfId="270" priority="461" operator="equal">
      <formula>"NO VAR"</formula>
    </cfRule>
  </conditionalFormatting>
  <conditionalFormatting sqref="K69:K77">
    <cfRule type="cellIs" dxfId="269" priority="534" operator="equal">
      <formula>"NO VAR"</formula>
    </cfRule>
  </conditionalFormatting>
  <conditionalFormatting sqref="K69:K77">
    <cfRule type="cellIs" dxfId="268" priority="530" operator="equal">
      <formula>"INCORRECT LINE BEING PICKED UP"</formula>
    </cfRule>
  </conditionalFormatting>
  <conditionalFormatting sqref="B78">
    <cfRule type="cellIs" dxfId="267" priority="529" operator="equal">
      <formula>"HIDE "</formula>
    </cfRule>
  </conditionalFormatting>
  <conditionalFormatting sqref="B80">
    <cfRule type="cellIs" dxfId="266" priority="528" operator="equal">
      <formula>"HIDE "</formula>
    </cfRule>
  </conditionalFormatting>
  <conditionalFormatting sqref="B81:B82">
    <cfRule type="cellIs" dxfId="265" priority="527" operator="equal">
      <formula>"HIDE "</formula>
    </cfRule>
  </conditionalFormatting>
  <conditionalFormatting sqref="J78">
    <cfRule type="cellIs" dxfId="264" priority="524" operator="equal">
      <formula>"ERROR "</formula>
    </cfRule>
  </conditionalFormatting>
  <conditionalFormatting sqref="J81 J83">
    <cfRule type="cellIs" dxfId="263" priority="369" operator="equal">
      <formula>"NO VAR"</formula>
    </cfRule>
  </conditionalFormatting>
  <conditionalFormatting sqref="J80">
    <cfRule type="cellIs" dxfId="262" priority="444" operator="equal">
      <formula>"HIDE-NO VAR"</formula>
    </cfRule>
  </conditionalFormatting>
  <conditionalFormatting sqref="J81 J83">
    <cfRule type="cellIs" dxfId="261" priority="353" operator="equal">
      <formula>"NO VAR"</formula>
    </cfRule>
  </conditionalFormatting>
  <conditionalFormatting sqref="J80">
    <cfRule type="cellIs" dxfId="260" priority="428" operator="equal">
      <formula>"NO VAR"</formula>
    </cfRule>
  </conditionalFormatting>
  <conditionalFormatting sqref="J78">
    <cfRule type="cellIs" dxfId="259" priority="502" operator="equal">
      <formula>"NO VAR"</formula>
    </cfRule>
  </conditionalFormatting>
  <conditionalFormatting sqref="J78">
    <cfRule type="cellIs" dxfId="258" priority="501" operator="equal">
      <formula>"NO VAR"</formula>
    </cfRule>
  </conditionalFormatting>
  <conditionalFormatting sqref="K81 K83">
    <cfRule type="cellIs" dxfId="257" priority="346" operator="equal">
      <formula>"NO VAR"</formula>
    </cfRule>
  </conditionalFormatting>
  <conditionalFormatting sqref="K81 K83">
    <cfRule type="cellIs" dxfId="256" priority="345" operator="equal">
      <formula>"HIDE-NO VAR"</formula>
    </cfRule>
  </conditionalFormatting>
  <conditionalFormatting sqref="K78">
    <cfRule type="cellIs" dxfId="255" priority="492" operator="equal">
      <formula>"ERROR "</formula>
    </cfRule>
  </conditionalFormatting>
  <conditionalFormatting sqref="K81 K83">
    <cfRule type="cellIs" dxfId="254" priority="337" operator="equal">
      <formula>"NO VAR"</formula>
    </cfRule>
  </conditionalFormatting>
  <conditionalFormatting sqref="K80">
    <cfRule type="cellIs" dxfId="253" priority="412" operator="equal">
      <formula>"HIDE-NO VAR"</formula>
    </cfRule>
  </conditionalFormatting>
  <conditionalFormatting sqref="K78">
    <cfRule type="cellIs" dxfId="252" priority="460" operator="equal">
      <formula>"NO VAR"</formula>
    </cfRule>
  </conditionalFormatting>
  <conditionalFormatting sqref="K78">
    <cfRule type="cellIs" dxfId="251" priority="457" operator="equal">
      <formula>"NO VAR"</formula>
    </cfRule>
  </conditionalFormatting>
  <conditionalFormatting sqref="K78">
    <cfRule type="cellIs" dxfId="250" priority="455" operator="equal">
      <formula>"NO VAR"</formula>
    </cfRule>
  </conditionalFormatting>
  <conditionalFormatting sqref="K78">
    <cfRule type="cellIs" dxfId="249" priority="453" operator="equal">
      <formula>"INCORRECT LINE BEING PICKED UP"</formula>
    </cfRule>
  </conditionalFormatting>
  <conditionalFormatting sqref="J80">
    <cfRule type="cellIs" dxfId="248" priority="450" operator="equal">
      <formula>"ERROR "</formula>
    </cfRule>
  </conditionalFormatting>
  <conditionalFormatting sqref="J82">
    <cfRule type="cellIs" dxfId="247" priority="295" operator="equal">
      <formula>"NO VAR"</formula>
    </cfRule>
  </conditionalFormatting>
  <conditionalFormatting sqref="J81 J83">
    <cfRule type="cellIs" dxfId="246" priority="370" operator="equal">
      <formula>"HIDE-NO VAR"</formula>
    </cfRule>
  </conditionalFormatting>
  <conditionalFormatting sqref="J82">
    <cfRule type="cellIs" dxfId="245" priority="279" operator="equal">
      <formula>"NO VAR"</formula>
    </cfRule>
  </conditionalFormatting>
  <conditionalFormatting sqref="J81 J83">
    <cfRule type="cellIs" dxfId="244" priority="354" operator="equal">
      <formula>"NO VAR"</formula>
    </cfRule>
  </conditionalFormatting>
  <conditionalFormatting sqref="J80">
    <cfRule type="cellIs" dxfId="243" priority="429" operator="equal">
      <formula>"HIDE-NO VAR"</formula>
    </cfRule>
  </conditionalFormatting>
  <conditionalFormatting sqref="J80">
    <cfRule type="cellIs" dxfId="242" priority="425" operator="equal">
      <formula>"NO VAR"</formula>
    </cfRule>
  </conditionalFormatting>
  <conditionalFormatting sqref="K82">
    <cfRule type="cellIs" dxfId="241" priority="271" operator="equal">
      <formula>"HIDE-NO VAR"</formula>
    </cfRule>
  </conditionalFormatting>
  <conditionalFormatting sqref="K80">
    <cfRule type="cellIs" dxfId="240" priority="418" operator="equal">
      <formula>"ERROR "</formula>
    </cfRule>
  </conditionalFormatting>
  <conditionalFormatting sqref="K81 K83">
    <cfRule type="cellIs" dxfId="239" priority="338" operator="equal">
      <formula>"HIDE-NO VAR"</formula>
    </cfRule>
  </conditionalFormatting>
  <conditionalFormatting sqref="K80">
    <cfRule type="cellIs" dxfId="238" priority="386" operator="equal">
      <formula>"NO VAR"</formula>
    </cfRule>
  </conditionalFormatting>
  <conditionalFormatting sqref="K80">
    <cfRule type="cellIs" dxfId="237" priority="383" operator="equal">
      <formula>"NO VAR"</formula>
    </cfRule>
  </conditionalFormatting>
  <conditionalFormatting sqref="K80">
    <cfRule type="cellIs" dxfId="236" priority="381" operator="equal">
      <formula>"NO VAR"</formula>
    </cfRule>
  </conditionalFormatting>
  <conditionalFormatting sqref="K80">
    <cfRule type="cellIs" dxfId="235" priority="379" operator="equal">
      <formula>"INCORRECT LINE BEING PICKED UP"</formula>
    </cfRule>
  </conditionalFormatting>
  <conditionalFormatting sqref="J81 J83">
    <cfRule type="cellIs" dxfId="234" priority="376" operator="equal">
      <formula>"ERROR "</formula>
    </cfRule>
  </conditionalFormatting>
  <conditionalFormatting sqref="J79">
    <cfRule type="cellIs" dxfId="233" priority="223" operator="equal">
      <formula>"HIDE-NO VAR"</formula>
    </cfRule>
  </conditionalFormatting>
  <conditionalFormatting sqref="J82">
    <cfRule type="cellIs" dxfId="232" priority="297" operator="equal">
      <formula>"NO VAR"</formula>
    </cfRule>
  </conditionalFormatting>
  <conditionalFormatting sqref="J82">
    <cfRule type="cellIs" dxfId="231" priority="296" operator="equal">
      <formula>"HIDE-NO VAR"</formula>
    </cfRule>
  </conditionalFormatting>
  <conditionalFormatting sqref="J82">
    <cfRule type="cellIs" dxfId="230" priority="280" operator="equal">
      <formula>"NO VAR"</formula>
    </cfRule>
  </conditionalFormatting>
  <conditionalFormatting sqref="J81 J83">
    <cfRule type="cellIs" dxfId="229" priority="355" operator="equal">
      <formula>"HIDE-NO VAR"</formula>
    </cfRule>
  </conditionalFormatting>
  <conditionalFormatting sqref="J81 J83">
    <cfRule type="cellIs" dxfId="228" priority="351" operator="equal">
      <formula>"NO VAR"</formula>
    </cfRule>
  </conditionalFormatting>
  <conditionalFormatting sqref="J79">
    <cfRule type="cellIs" dxfId="227" priority="196" operator="equal">
      <formula>"NO VAR"</formula>
    </cfRule>
  </conditionalFormatting>
  <conditionalFormatting sqref="K81 K83">
    <cfRule type="cellIs" dxfId="226" priority="344" operator="equal">
      <formula>"ERROR "</formula>
    </cfRule>
  </conditionalFormatting>
  <conditionalFormatting sqref="K82">
    <cfRule type="cellIs" dxfId="225" priority="239" operator="equal">
      <formula>"NO VAR"</formula>
    </cfRule>
  </conditionalFormatting>
  <conditionalFormatting sqref="K81 K83">
    <cfRule type="cellIs" dxfId="224" priority="314" operator="equal">
      <formula>"HIDE-NO VAR"</formula>
    </cfRule>
  </conditionalFormatting>
  <conditionalFormatting sqref="K81 K83">
    <cfRule type="cellIs" dxfId="223" priority="312" operator="equal">
      <formula>"NO VAR"</formula>
    </cfRule>
  </conditionalFormatting>
  <conditionalFormatting sqref="K81 K83">
    <cfRule type="cellIs" dxfId="222" priority="311" operator="equal">
      <formula>"HIDE-NO VAR"</formula>
    </cfRule>
  </conditionalFormatting>
  <conditionalFormatting sqref="K81 K83">
    <cfRule type="cellIs" dxfId="221" priority="310" operator="equal">
      <formula>"NO VAR"</formula>
    </cfRule>
  </conditionalFormatting>
  <conditionalFormatting sqref="K81 K83">
    <cfRule type="cellIs" dxfId="220" priority="309" operator="equal">
      <formula>"NO VAR"</formula>
    </cfRule>
  </conditionalFormatting>
  <conditionalFormatting sqref="K81 K83">
    <cfRule type="cellIs" dxfId="219" priority="307" operator="equal">
      <formula>"NO VAR"</formula>
    </cfRule>
  </conditionalFormatting>
  <conditionalFormatting sqref="K81 K83">
    <cfRule type="cellIs" dxfId="218" priority="305" operator="equal">
      <formula>"INCORRECT LINE BEING PICKED UP"</formula>
    </cfRule>
  </conditionalFormatting>
  <conditionalFormatting sqref="J82">
    <cfRule type="cellIs" dxfId="217" priority="302" operator="equal">
      <formula>"ERROR "</formula>
    </cfRule>
  </conditionalFormatting>
  <conditionalFormatting sqref="J82">
    <cfRule type="cellIs" dxfId="216" priority="301" operator="equal">
      <formula>"HIDE-NO VAR"</formula>
    </cfRule>
  </conditionalFormatting>
  <conditionalFormatting sqref="J82">
    <cfRule type="cellIs" dxfId="215" priority="298" operator="equal">
      <formula>"HIDE-NO VAR"</formula>
    </cfRule>
  </conditionalFormatting>
  <conditionalFormatting sqref="J79">
    <cfRule type="cellIs" dxfId="214" priority="218" operator="equal">
      <formula>"NO VAR"</formula>
    </cfRule>
  </conditionalFormatting>
  <conditionalFormatting sqref="J79">
    <cfRule type="cellIs" dxfId="213" priority="215" operator="equal">
      <formula>"NO VAR"</formula>
    </cfRule>
  </conditionalFormatting>
  <conditionalFormatting sqref="J79">
    <cfRule type="cellIs" dxfId="212" priority="212" operator="equal">
      <formula>"NO VAR"</formula>
    </cfRule>
  </conditionalFormatting>
  <conditionalFormatting sqref="J79">
    <cfRule type="cellIs" dxfId="211" priority="209" operator="equal">
      <formula>"NO VAR"</formula>
    </cfRule>
  </conditionalFormatting>
  <conditionalFormatting sqref="J79">
    <cfRule type="cellIs" dxfId="210" priority="206" operator="equal">
      <formula>"NO VAR"</formula>
    </cfRule>
  </conditionalFormatting>
  <conditionalFormatting sqref="J82">
    <cfRule type="cellIs" dxfId="209" priority="281" operator="equal">
      <formula>"HIDE-NO VAR"</formula>
    </cfRule>
  </conditionalFormatting>
  <conditionalFormatting sqref="J82">
    <cfRule type="cellIs" dxfId="208" priority="277" operator="equal">
      <formula>"NO VAR"</formula>
    </cfRule>
  </conditionalFormatting>
  <conditionalFormatting sqref="J82">
    <cfRule type="cellIs" dxfId="207" priority="273" operator="equal">
      <formula>"NO VAR"</formula>
    </cfRule>
  </conditionalFormatting>
  <conditionalFormatting sqref="K82">
    <cfRule type="cellIs" dxfId="206" priority="270" operator="equal">
      <formula>"ERROR "</formula>
    </cfRule>
  </conditionalFormatting>
  <conditionalFormatting sqref="K82">
    <cfRule type="cellIs" dxfId="205" priority="269" operator="equal">
      <formula>"HIDE-NO VAR"</formula>
    </cfRule>
  </conditionalFormatting>
  <conditionalFormatting sqref="K82">
    <cfRule type="cellIs" dxfId="204" priority="266" operator="equal">
      <formula>"HIDE-NO VAR"</formula>
    </cfRule>
  </conditionalFormatting>
  <conditionalFormatting sqref="K82">
    <cfRule type="cellIs" dxfId="203" priority="240" operator="equal">
      <formula>"HIDE-NO VAR"</formula>
    </cfRule>
  </conditionalFormatting>
  <conditionalFormatting sqref="K79">
    <cfRule type="cellIs" dxfId="202" priority="162" operator="equal">
      <formula>"NO VAR"</formula>
    </cfRule>
  </conditionalFormatting>
  <conditionalFormatting sqref="K82">
    <cfRule type="cellIs" dxfId="201" priority="237" operator="equal">
      <formula>"HIDE-NO VAR"</formula>
    </cfRule>
  </conditionalFormatting>
  <conditionalFormatting sqref="K82">
    <cfRule type="cellIs" dxfId="200" priority="236" operator="equal">
      <formula>"NO VAR"</formula>
    </cfRule>
  </conditionalFormatting>
  <conditionalFormatting sqref="K82">
    <cfRule type="cellIs" dxfId="199" priority="235" operator="equal">
      <formula>"NO VAR"</formula>
    </cfRule>
  </conditionalFormatting>
  <conditionalFormatting sqref="K82">
    <cfRule type="cellIs" dxfId="198" priority="233" operator="equal">
      <formula>"NO VAR"</formula>
    </cfRule>
  </conditionalFormatting>
  <conditionalFormatting sqref="K79">
    <cfRule type="cellIs" dxfId="197" priority="156" operator="equal">
      <formula>"NO VAR"</formula>
    </cfRule>
  </conditionalFormatting>
  <conditionalFormatting sqref="K82">
    <cfRule type="cellIs" dxfId="196" priority="231" operator="equal">
      <formula>"INCORRECT LINE BEING PICKED UP"</formula>
    </cfRule>
  </conditionalFormatting>
  <conditionalFormatting sqref="B83">
    <cfRule type="cellIs" dxfId="195" priority="230" operator="equal">
      <formula>"HIDE "</formula>
    </cfRule>
  </conditionalFormatting>
  <conditionalFormatting sqref="D79">
    <cfRule type="cellIs" dxfId="194" priority="153" operator="equal">
      <formula>"HIDE "</formula>
    </cfRule>
  </conditionalFormatting>
  <conditionalFormatting sqref="B79">
    <cfRule type="cellIs" dxfId="193" priority="228" operator="equal">
      <formula>"HIDE "</formula>
    </cfRule>
  </conditionalFormatting>
  <conditionalFormatting sqref="J79">
    <cfRule type="cellIs" dxfId="192" priority="225" operator="equal">
      <formula>"ERROR "</formula>
    </cfRule>
  </conditionalFormatting>
  <conditionalFormatting sqref="J79">
    <cfRule type="cellIs" dxfId="191" priority="224" operator="equal">
      <formula>"HIDE-NO VAR"</formula>
    </cfRule>
  </conditionalFormatting>
  <conditionalFormatting sqref="J79">
    <cfRule type="cellIs" dxfId="190" priority="221" operator="equal">
      <formula>"HIDE-NO VAR"</formula>
    </cfRule>
  </conditionalFormatting>
  <conditionalFormatting sqref="J79">
    <cfRule type="cellIs" dxfId="189" priority="220" operator="equal">
      <formula>"NO VAR"</formula>
    </cfRule>
  </conditionalFormatting>
  <conditionalFormatting sqref="J79">
    <cfRule type="cellIs" dxfId="188" priority="219" operator="equal">
      <formula>"HIDE-NO VAR"</formula>
    </cfRule>
  </conditionalFormatting>
  <conditionalFormatting sqref="J79">
    <cfRule type="cellIs" dxfId="187" priority="217" operator="equal">
      <formula>"NO VAR"</formula>
    </cfRule>
  </conditionalFormatting>
  <conditionalFormatting sqref="J79">
    <cfRule type="cellIs" dxfId="186" priority="216" operator="equal">
      <formula>"HIDE-NO VAR"</formula>
    </cfRule>
  </conditionalFormatting>
  <conditionalFormatting sqref="J79">
    <cfRule type="cellIs" dxfId="185" priority="214" operator="equal">
      <formula>"NO VAR"</formula>
    </cfRule>
  </conditionalFormatting>
  <conditionalFormatting sqref="J79">
    <cfRule type="cellIs" dxfId="184" priority="213" operator="equal">
      <formula>"HIDE-NO VAR"</formula>
    </cfRule>
  </conditionalFormatting>
  <conditionalFormatting sqref="J79">
    <cfRule type="cellIs" dxfId="183" priority="211" operator="equal">
      <formula>"NO VAR"</formula>
    </cfRule>
  </conditionalFormatting>
  <conditionalFormatting sqref="J79">
    <cfRule type="cellIs" dxfId="182" priority="210" operator="equal">
      <formula>"HIDE-NO VAR"</formula>
    </cfRule>
  </conditionalFormatting>
  <conditionalFormatting sqref="J79">
    <cfRule type="cellIs" dxfId="181" priority="208" operator="equal">
      <formula>"NO VAR"</formula>
    </cfRule>
  </conditionalFormatting>
  <conditionalFormatting sqref="J79">
    <cfRule type="cellIs" dxfId="180" priority="207" operator="equal">
      <formula>"HIDE-NO VAR"</formula>
    </cfRule>
  </conditionalFormatting>
  <conditionalFormatting sqref="J25">
    <cfRule type="cellIs" dxfId="179" priority="129" operator="equal">
      <formula>"NO VAR"</formula>
    </cfRule>
  </conditionalFormatting>
  <conditionalFormatting sqref="J25">
    <cfRule type="cellIs" dxfId="178" priority="128" operator="equal">
      <formula>"HIDE-NO VAR"</formula>
    </cfRule>
  </conditionalFormatting>
  <conditionalFormatting sqref="J79">
    <cfRule type="cellIs" dxfId="177" priority="203" operator="equal">
      <formula>"NO VAR"</formula>
    </cfRule>
  </conditionalFormatting>
  <conditionalFormatting sqref="J79">
    <cfRule type="cellIs" dxfId="176" priority="202" operator="equal">
      <formula>"NO VAR"</formula>
    </cfRule>
  </conditionalFormatting>
  <conditionalFormatting sqref="J25">
    <cfRule type="cellIs" dxfId="175" priority="125" operator="equal">
      <formula>"HIDE-NO VAR"</formula>
    </cfRule>
  </conditionalFormatting>
  <conditionalFormatting sqref="J25">
    <cfRule type="cellIs" dxfId="174" priority="124" operator="equal">
      <formula>"NO VAR"</formula>
    </cfRule>
  </conditionalFormatting>
  <conditionalFormatting sqref="J79">
    <cfRule type="cellIs" dxfId="173" priority="199" operator="equal">
      <formula>"NO VAR"</formula>
    </cfRule>
  </conditionalFormatting>
  <conditionalFormatting sqref="J79">
    <cfRule type="cellIs" dxfId="172" priority="198" operator="equal">
      <formula>"HIDE-NO VAR"</formula>
    </cfRule>
  </conditionalFormatting>
  <conditionalFormatting sqref="J79">
    <cfRule type="cellIs" dxfId="171" priority="197" operator="equal">
      <formula>"NO VAR"</formula>
    </cfRule>
  </conditionalFormatting>
  <conditionalFormatting sqref="J25">
    <cfRule type="cellIs" dxfId="170" priority="120" operator="equal">
      <formula>"NO VAR"</formula>
    </cfRule>
  </conditionalFormatting>
  <conditionalFormatting sqref="K25">
    <cfRule type="cellIs" dxfId="169" priority="119" operator="equal">
      <formula>"NO VAR"</formula>
    </cfRule>
  </conditionalFormatting>
  <conditionalFormatting sqref="K25">
    <cfRule type="cellIs" dxfId="168" priority="118" operator="equal">
      <formula>"HIDE-NO VAR"</formula>
    </cfRule>
  </conditionalFormatting>
  <conditionalFormatting sqref="K79">
    <cfRule type="cellIs" dxfId="167" priority="193" operator="equal">
      <formula>"ERROR "</formula>
    </cfRule>
  </conditionalFormatting>
  <conditionalFormatting sqref="K79">
    <cfRule type="cellIs" dxfId="166" priority="192" operator="equal">
      <formula>"HIDE-NO VAR"</formula>
    </cfRule>
  </conditionalFormatting>
  <conditionalFormatting sqref="K25">
    <cfRule type="cellIs" dxfId="165" priority="115" operator="equal">
      <formula>"HIDE-NO VAR"</formula>
    </cfRule>
  </conditionalFormatting>
  <conditionalFormatting sqref="K25">
    <cfRule type="cellIs" dxfId="164" priority="114" operator="equal">
      <formula>"NO VAR"</formula>
    </cfRule>
  </conditionalFormatting>
  <conditionalFormatting sqref="K79">
    <cfRule type="cellIs" dxfId="163" priority="189" operator="equal">
      <formula>"HIDE-NO VAR"</formula>
    </cfRule>
  </conditionalFormatting>
  <conditionalFormatting sqref="K79">
    <cfRule type="cellIs" dxfId="162" priority="188" operator="equal">
      <formula>"NO VAR"</formula>
    </cfRule>
  </conditionalFormatting>
  <conditionalFormatting sqref="K79">
    <cfRule type="cellIs" dxfId="161" priority="187" operator="equal">
      <formula>"HIDE-NO VAR"</formula>
    </cfRule>
  </conditionalFormatting>
  <conditionalFormatting sqref="K25">
    <cfRule type="cellIs" dxfId="160" priority="110" operator="equal">
      <formula>"NO VAR"</formula>
    </cfRule>
  </conditionalFormatting>
  <conditionalFormatting sqref="K79">
    <cfRule type="cellIs" dxfId="159" priority="185" operator="equal">
      <formula>"NO VAR"</formula>
    </cfRule>
  </conditionalFormatting>
  <conditionalFormatting sqref="K79">
    <cfRule type="cellIs" dxfId="158" priority="184" operator="equal">
      <formula>"HIDE-NO VAR"</formula>
    </cfRule>
  </conditionalFormatting>
  <conditionalFormatting sqref="K25">
    <cfRule type="cellIs" dxfId="157" priority="107" operator="equal">
      <formula>"NO VAR"</formula>
    </cfRule>
  </conditionalFormatting>
  <conditionalFormatting sqref="K79">
    <cfRule type="cellIs" dxfId="156" priority="182" operator="equal">
      <formula>"NO VAR"</formula>
    </cfRule>
  </conditionalFormatting>
  <conditionalFormatting sqref="K79">
    <cfRule type="cellIs" dxfId="155" priority="181" operator="equal">
      <formula>"HIDE-NO VAR"</formula>
    </cfRule>
  </conditionalFormatting>
  <conditionalFormatting sqref="K25">
    <cfRule type="cellIs" dxfId="154" priority="104" operator="equal">
      <formula>"NO VAR"</formula>
    </cfRule>
  </conditionalFormatting>
  <conditionalFormatting sqref="K79">
    <cfRule type="cellIs" dxfId="153" priority="179" operator="equal">
      <formula>"NO VAR"</formula>
    </cfRule>
  </conditionalFormatting>
  <conditionalFormatting sqref="K79">
    <cfRule type="cellIs" dxfId="152" priority="178" operator="equal">
      <formula>"HIDE-NO VAR"</formula>
    </cfRule>
  </conditionalFormatting>
  <conditionalFormatting sqref="K25">
    <cfRule type="cellIs" dxfId="151" priority="101" operator="equal">
      <formula>"NO VAR"</formula>
    </cfRule>
  </conditionalFormatting>
  <conditionalFormatting sqref="K79">
    <cfRule type="cellIs" dxfId="150" priority="176" operator="equal">
      <formula>"NO VAR"</formula>
    </cfRule>
  </conditionalFormatting>
  <conditionalFormatting sqref="K79">
    <cfRule type="cellIs" dxfId="149" priority="175" operator="equal">
      <formula>"HIDE-NO VAR"</formula>
    </cfRule>
  </conditionalFormatting>
  <conditionalFormatting sqref="K25">
    <cfRule type="cellIs" dxfId="148" priority="98" operator="equal">
      <formula>"NO VAR"</formula>
    </cfRule>
  </conditionalFormatting>
  <conditionalFormatting sqref="K79">
    <cfRule type="cellIs" dxfId="147" priority="173" operator="equal">
      <formula>"NO VAR"</formula>
    </cfRule>
  </conditionalFormatting>
  <conditionalFormatting sqref="K79">
    <cfRule type="cellIs" dxfId="146" priority="172" operator="equal">
      <formula>"HIDE-NO VAR"</formula>
    </cfRule>
  </conditionalFormatting>
  <conditionalFormatting sqref="K25">
    <cfRule type="cellIs" dxfId="145" priority="95" operator="equal">
      <formula>"NO VAR"</formula>
    </cfRule>
  </conditionalFormatting>
  <conditionalFormatting sqref="K79">
    <cfRule type="cellIs" dxfId="144" priority="170" operator="equal">
      <formula>"NO VAR"</formula>
    </cfRule>
  </conditionalFormatting>
  <conditionalFormatting sqref="K79">
    <cfRule type="cellIs" dxfId="143" priority="169" operator="equal">
      <formula>"HIDE-NO VAR"</formula>
    </cfRule>
  </conditionalFormatting>
  <conditionalFormatting sqref="K25">
    <cfRule type="cellIs" dxfId="142" priority="92" operator="equal">
      <formula>"NO VAR"</formula>
    </cfRule>
  </conditionalFormatting>
  <conditionalFormatting sqref="K79">
    <cfRule type="cellIs" dxfId="141" priority="167" operator="equal">
      <formula>"NO VAR"</formula>
    </cfRule>
  </conditionalFormatting>
  <conditionalFormatting sqref="K79">
    <cfRule type="cellIs" dxfId="140" priority="166" operator="equal">
      <formula>"HIDE-NO VAR"</formula>
    </cfRule>
  </conditionalFormatting>
  <conditionalFormatting sqref="K25">
    <cfRule type="cellIs" dxfId="139" priority="89" operator="equal">
      <formula>"NO VAR"</formula>
    </cfRule>
  </conditionalFormatting>
  <conditionalFormatting sqref="K79">
    <cfRule type="cellIs" dxfId="138" priority="164" operator="equal">
      <formula>"NO VAR"</formula>
    </cfRule>
  </conditionalFormatting>
  <conditionalFormatting sqref="K25">
    <cfRule type="cellIs" dxfId="137" priority="87" operator="equal">
      <formula>"HIDE-NO VAR"</formula>
    </cfRule>
  </conditionalFormatting>
  <conditionalFormatting sqref="K25">
    <cfRule type="cellIs" dxfId="136" priority="86" operator="equal">
      <formula>"NO VAR"</formula>
    </cfRule>
  </conditionalFormatting>
  <conditionalFormatting sqref="K25">
    <cfRule type="cellIs" dxfId="135" priority="85" operator="equal">
      <formula>"NO VAR"</formula>
    </cfRule>
  </conditionalFormatting>
  <conditionalFormatting sqref="K25">
    <cfRule type="cellIs" dxfId="134" priority="84" operator="equal">
      <formula>"HIDE-NO VAR"</formula>
    </cfRule>
  </conditionalFormatting>
  <conditionalFormatting sqref="K79">
    <cfRule type="cellIs" dxfId="133" priority="159" operator="equal">
      <formula>"NO VAR"</formula>
    </cfRule>
  </conditionalFormatting>
  <conditionalFormatting sqref="K25">
    <cfRule type="cellIs" dxfId="132" priority="82" operator="equal">
      <formula>"NO VAR"</formula>
    </cfRule>
  </conditionalFormatting>
  <conditionalFormatting sqref="K25">
    <cfRule type="cellIs" dxfId="131" priority="81" operator="equal">
      <formula>"HIDE-NO VAR"</formula>
    </cfRule>
  </conditionalFormatting>
  <conditionalFormatting sqref="K25">
    <cfRule type="cellIs" dxfId="130" priority="80" operator="equal">
      <formula>"NO VAR"</formula>
    </cfRule>
  </conditionalFormatting>
  <conditionalFormatting sqref="K79">
    <cfRule type="cellIs" dxfId="129" priority="155" operator="equal">
      <formula>"NO VAR"</formula>
    </cfRule>
  </conditionalFormatting>
  <conditionalFormatting sqref="K79">
    <cfRule type="cellIs" dxfId="128" priority="154" operator="equal">
      <formula>"INCORRECT LINE BEING PICKED UP"</formula>
    </cfRule>
  </conditionalFormatting>
  <conditionalFormatting sqref="D25">
    <cfRule type="cellIs" dxfId="127" priority="77" operator="equal">
      <formula>"HIDE "</formula>
    </cfRule>
  </conditionalFormatting>
  <conditionalFormatting sqref="J25">
    <cfRule type="cellIs" dxfId="126" priority="148" operator="equal">
      <formula>"HIDE-NO VAR"</formula>
    </cfRule>
  </conditionalFormatting>
  <conditionalFormatting sqref="J25">
    <cfRule type="cellIs" dxfId="125" priority="142" operator="equal">
      <formula>"NO VAR"</formula>
    </cfRule>
  </conditionalFormatting>
  <conditionalFormatting sqref="J25">
    <cfRule type="cellIs" dxfId="124" priority="139" operator="equal">
      <formula>"NO VAR"</formula>
    </cfRule>
  </conditionalFormatting>
  <conditionalFormatting sqref="J25">
    <cfRule type="cellIs" dxfId="123" priority="136" operator="equal">
      <formula>"NO VAR"</formula>
    </cfRule>
  </conditionalFormatting>
  <conditionalFormatting sqref="J25">
    <cfRule type="cellIs" dxfId="122" priority="133" operator="equal">
      <formula>"NO VAR"</formula>
    </cfRule>
  </conditionalFormatting>
  <conditionalFormatting sqref="J25">
    <cfRule type="cellIs" dxfId="121" priority="130" operator="equal">
      <formula>"NO VAR"</formula>
    </cfRule>
  </conditionalFormatting>
  <conditionalFormatting sqref="J25">
    <cfRule type="cellIs" dxfId="120" priority="127" operator="equal">
      <formula>"NO VAR"</formula>
    </cfRule>
  </conditionalFormatting>
  <conditionalFormatting sqref="J25">
    <cfRule type="cellIs" dxfId="119" priority="121" operator="equal">
      <formula>"NO VAR"</formula>
    </cfRule>
  </conditionalFormatting>
  <conditionalFormatting sqref="K25">
    <cfRule type="cellIs" dxfId="118" priority="116" operator="equal">
      <formula>"HIDE-NO VAR"</formula>
    </cfRule>
  </conditionalFormatting>
  <conditionalFormatting sqref="K25">
    <cfRule type="cellIs" dxfId="117" priority="83" operator="equal">
      <formula>"NO VAR"</formula>
    </cfRule>
  </conditionalFormatting>
  <conditionalFormatting sqref="B25 E25">
    <cfRule type="cellIs" dxfId="116" priority="152" operator="equal">
      <formula>"HIDE "</formula>
    </cfRule>
  </conditionalFormatting>
  <conditionalFormatting sqref="J25">
    <cfRule type="cellIs" dxfId="115" priority="151" operator="equal">
      <formula>"NO VAR"</formula>
    </cfRule>
  </conditionalFormatting>
  <conditionalFormatting sqref="J25">
    <cfRule type="cellIs" dxfId="114" priority="150" operator="equal">
      <formula>"HIDE-NO VAR"</formula>
    </cfRule>
  </conditionalFormatting>
  <conditionalFormatting sqref="J25">
    <cfRule type="cellIs" dxfId="113" priority="149" operator="equal">
      <formula>"ERROR "</formula>
    </cfRule>
  </conditionalFormatting>
  <conditionalFormatting sqref="J25">
    <cfRule type="cellIs" dxfId="112" priority="147" operator="equal">
      <formula>"HIDE-NO VAR"</formula>
    </cfRule>
  </conditionalFormatting>
  <conditionalFormatting sqref="J25">
    <cfRule type="cellIs" dxfId="111" priority="146" operator="equal">
      <formula>"NO VAR"</formula>
    </cfRule>
  </conditionalFormatting>
  <conditionalFormatting sqref="J25">
    <cfRule type="cellIs" dxfId="110" priority="145" operator="equal">
      <formula>"HIDE-NO VAR"</formula>
    </cfRule>
  </conditionalFormatting>
  <conditionalFormatting sqref="J25">
    <cfRule type="cellIs" dxfId="109" priority="144" operator="equal">
      <formula>"NO VAR"</formula>
    </cfRule>
  </conditionalFormatting>
  <conditionalFormatting sqref="J25">
    <cfRule type="cellIs" dxfId="108" priority="143" operator="equal">
      <formula>"HIDE-NO VAR"</formula>
    </cfRule>
  </conditionalFormatting>
  <conditionalFormatting sqref="J25">
    <cfRule type="cellIs" dxfId="107" priority="141" operator="equal">
      <formula>"NO VAR"</formula>
    </cfRule>
  </conditionalFormatting>
  <conditionalFormatting sqref="J25">
    <cfRule type="cellIs" dxfId="106" priority="140" operator="equal">
      <formula>"HIDE-NO VAR"</formula>
    </cfRule>
  </conditionalFormatting>
  <conditionalFormatting sqref="J25">
    <cfRule type="cellIs" dxfId="105" priority="138" operator="equal">
      <formula>"NO VAR"</formula>
    </cfRule>
  </conditionalFormatting>
  <conditionalFormatting sqref="J25">
    <cfRule type="cellIs" dxfId="104" priority="137" operator="equal">
      <formula>"HIDE-NO VAR"</formula>
    </cfRule>
  </conditionalFormatting>
  <conditionalFormatting sqref="J25">
    <cfRule type="cellIs" dxfId="103" priority="135" operator="equal">
      <formula>"NO VAR"</formula>
    </cfRule>
  </conditionalFormatting>
  <conditionalFormatting sqref="J25">
    <cfRule type="cellIs" dxfId="102" priority="134" operator="equal">
      <formula>"HIDE-NO VAR"</formula>
    </cfRule>
  </conditionalFormatting>
  <conditionalFormatting sqref="J25">
    <cfRule type="cellIs" dxfId="101" priority="132" operator="equal">
      <formula>"NO VAR"</formula>
    </cfRule>
  </conditionalFormatting>
  <conditionalFormatting sqref="J25">
    <cfRule type="cellIs" dxfId="100" priority="131" operator="equal">
      <formula>"HIDE-NO VAR"</formula>
    </cfRule>
  </conditionalFormatting>
  <conditionalFormatting sqref="J25">
    <cfRule type="cellIs" dxfId="99" priority="126" operator="equal">
      <formula>"NO VAR"</formula>
    </cfRule>
  </conditionalFormatting>
  <conditionalFormatting sqref="J25">
    <cfRule type="cellIs" dxfId="98" priority="123" operator="equal">
      <formula>"NO VAR"</formula>
    </cfRule>
  </conditionalFormatting>
  <conditionalFormatting sqref="J25">
    <cfRule type="cellIs" dxfId="97" priority="122" operator="equal">
      <formula>"HIDE-NO VAR"</formula>
    </cfRule>
  </conditionalFormatting>
  <conditionalFormatting sqref="K25">
    <cfRule type="cellIs" dxfId="96" priority="117" operator="equal">
      <formula>"ERROR "</formula>
    </cfRule>
  </conditionalFormatting>
  <conditionalFormatting sqref="K25">
    <cfRule type="cellIs" dxfId="95" priority="113" operator="equal">
      <formula>"HIDE-NO VAR"</formula>
    </cfRule>
  </conditionalFormatting>
  <conditionalFormatting sqref="K25">
    <cfRule type="cellIs" dxfId="94" priority="112" operator="equal">
      <formula>"NO VAR"</formula>
    </cfRule>
  </conditionalFormatting>
  <conditionalFormatting sqref="K25">
    <cfRule type="cellIs" dxfId="93" priority="111" operator="equal">
      <formula>"HIDE-NO VAR"</formula>
    </cfRule>
  </conditionalFormatting>
  <conditionalFormatting sqref="K25">
    <cfRule type="cellIs" dxfId="92" priority="109" operator="equal">
      <formula>"NO VAR"</formula>
    </cfRule>
  </conditionalFormatting>
  <conditionalFormatting sqref="K25">
    <cfRule type="cellIs" dxfId="91" priority="108" operator="equal">
      <formula>"HIDE-NO VAR"</formula>
    </cfRule>
  </conditionalFormatting>
  <conditionalFormatting sqref="K25">
    <cfRule type="cellIs" dxfId="90" priority="106" operator="equal">
      <formula>"NO VAR"</formula>
    </cfRule>
  </conditionalFormatting>
  <conditionalFormatting sqref="K25">
    <cfRule type="cellIs" dxfId="89" priority="105" operator="equal">
      <formula>"HIDE-NO VAR"</formula>
    </cfRule>
  </conditionalFormatting>
  <conditionalFormatting sqref="K25">
    <cfRule type="cellIs" dxfId="88" priority="103" operator="equal">
      <formula>"NO VAR"</formula>
    </cfRule>
  </conditionalFormatting>
  <conditionalFormatting sqref="K25">
    <cfRule type="cellIs" dxfId="87" priority="102" operator="equal">
      <formula>"HIDE-NO VAR"</formula>
    </cfRule>
  </conditionalFormatting>
  <conditionalFormatting sqref="K25">
    <cfRule type="cellIs" dxfId="86" priority="100" operator="equal">
      <formula>"NO VAR"</formula>
    </cfRule>
  </conditionalFormatting>
  <conditionalFormatting sqref="K25">
    <cfRule type="cellIs" dxfId="85" priority="99" operator="equal">
      <formula>"HIDE-NO VAR"</formula>
    </cfRule>
  </conditionalFormatting>
  <conditionalFormatting sqref="K25">
    <cfRule type="cellIs" dxfId="84" priority="97" operator="equal">
      <formula>"NO VAR"</formula>
    </cfRule>
  </conditionalFormatting>
  <conditionalFormatting sqref="K25">
    <cfRule type="cellIs" dxfId="83" priority="96" operator="equal">
      <formula>"HIDE-NO VAR"</formula>
    </cfRule>
  </conditionalFormatting>
  <conditionalFormatting sqref="K25">
    <cfRule type="cellIs" dxfId="82" priority="94" operator="equal">
      <formula>"NO VAR"</formula>
    </cfRule>
  </conditionalFormatting>
  <conditionalFormatting sqref="K25">
    <cfRule type="cellIs" dxfId="81" priority="93" operator="equal">
      <formula>"HIDE-NO VAR"</formula>
    </cfRule>
  </conditionalFormatting>
  <conditionalFormatting sqref="K25">
    <cfRule type="cellIs" dxfId="80" priority="91" operator="equal">
      <formula>"NO VAR"</formula>
    </cfRule>
  </conditionalFormatting>
  <conditionalFormatting sqref="K25">
    <cfRule type="cellIs" dxfId="79" priority="90" operator="equal">
      <formula>"HIDE-NO VAR"</formula>
    </cfRule>
  </conditionalFormatting>
  <conditionalFormatting sqref="K25">
    <cfRule type="cellIs" dxfId="78" priority="88" operator="equal">
      <formula>"NO VAR"</formula>
    </cfRule>
  </conditionalFormatting>
  <conditionalFormatting sqref="K25">
    <cfRule type="cellIs" dxfId="77" priority="79" operator="equal">
      <formula>"NO VAR"</formula>
    </cfRule>
  </conditionalFormatting>
  <conditionalFormatting sqref="K25">
    <cfRule type="cellIs" dxfId="76" priority="78" operator="equal">
      <formula>"INCORRECT LINE BEING PICKED UP"</formula>
    </cfRule>
  </conditionalFormatting>
  <conditionalFormatting sqref="D64">
    <cfRule type="cellIs" dxfId="75" priority="1" operator="equal">
      <formula>"HIDE "</formula>
    </cfRule>
  </conditionalFormatting>
  <conditionalFormatting sqref="B64 E64">
    <cfRule type="cellIs" dxfId="74" priority="76" operator="equal">
      <formula>"HIDE "</formula>
    </cfRule>
  </conditionalFormatting>
  <conditionalFormatting sqref="J64">
    <cfRule type="cellIs" dxfId="73" priority="75" operator="equal">
      <formula>"NO VAR"</formula>
    </cfRule>
  </conditionalFormatting>
  <conditionalFormatting sqref="J64">
    <cfRule type="cellIs" dxfId="72" priority="74" operator="equal">
      <formula>"HIDE-NO VAR"</formula>
    </cfRule>
  </conditionalFormatting>
  <conditionalFormatting sqref="J64">
    <cfRule type="cellIs" dxfId="71" priority="73" operator="equal">
      <formula>"ERROR "</formula>
    </cfRule>
  </conditionalFormatting>
  <conditionalFormatting sqref="J64">
    <cfRule type="cellIs" dxfId="70" priority="72" operator="equal">
      <formula>"HIDE-NO VAR"</formula>
    </cfRule>
  </conditionalFormatting>
  <conditionalFormatting sqref="J64">
    <cfRule type="cellIs" dxfId="69" priority="71" operator="equal">
      <formula>"HIDE-NO VAR"</formula>
    </cfRule>
  </conditionalFormatting>
  <conditionalFormatting sqref="J64">
    <cfRule type="cellIs" dxfId="68" priority="70" operator="equal">
      <formula>"NO VAR"</formula>
    </cfRule>
  </conditionalFormatting>
  <conditionalFormatting sqref="J64">
    <cfRule type="cellIs" dxfId="67" priority="69" operator="equal">
      <formula>"HIDE-NO VAR"</formula>
    </cfRule>
  </conditionalFormatting>
  <conditionalFormatting sqref="J64">
    <cfRule type="cellIs" dxfId="66" priority="68" operator="equal">
      <formula>"NO VAR"</formula>
    </cfRule>
  </conditionalFormatting>
  <conditionalFormatting sqref="J64">
    <cfRule type="cellIs" dxfId="65" priority="67" operator="equal">
      <formula>"HIDE-NO VAR"</formula>
    </cfRule>
  </conditionalFormatting>
  <conditionalFormatting sqref="J64">
    <cfRule type="cellIs" dxfId="64" priority="66" operator="equal">
      <formula>"NO VAR"</formula>
    </cfRule>
  </conditionalFormatting>
  <conditionalFormatting sqref="J64">
    <cfRule type="cellIs" dxfId="63" priority="65" operator="equal">
      <formula>"NO VAR"</formula>
    </cfRule>
  </conditionalFormatting>
  <conditionalFormatting sqref="J64">
    <cfRule type="cellIs" dxfId="62" priority="64" operator="equal">
      <formula>"HIDE-NO VAR"</formula>
    </cfRule>
  </conditionalFormatting>
  <conditionalFormatting sqref="J64">
    <cfRule type="cellIs" dxfId="61" priority="63" operator="equal">
      <formula>"NO VAR"</formula>
    </cfRule>
  </conditionalFormatting>
  <conditionalFormatting sqref="J64">
    <cfRule type="cellIs" dxfId="60" priority="62" operator="equal">
      <formula>"NO VAR"</formula>
    </cfRule>
  </conditionalFormatting>
  <conditionalFormatting sqref="J64">
    <cfRule type="cellIs" dxfId="59" priority="61" operator="equal">
      <formula>"HIDE-NO VAR"</formula>
    </cfRule>
  </conditionalFormatting>
  <conditionalFormatting sqref="J64">
    <cfRule type="cellIs" dxfId="58" priority="60" operator="equal">
      <formula>"NO VAR"</formula>
    </cfRule>
  </conditionalFormatting>
  <conditionalFormatting sqref="J64">
    <cfRule type="cellIs" dxfId="57" priority="59" operator="equal">
      <formula>"NO VAR"</formula>
    </cfRule>
  </conditionalFormatting>
  <conditionalFormatting sqref="J64">
    <cfRule type="cellIs" dxfId="56" priority="58" operator="equal">
      <formula>"HIDE-NO VAR"</formula>
    </cfRule>
  </conditionalFormatting>
  <conditionalFormatting sqref="J64">
    <cfRule type="cellIs" dxfId="55" priority="57" operator="equal">
      <formula>"NO VAR"</formula>
    </cfRule>
  </conditionalFormatting>
  <conditionalFormatting sqref="J64">
    <cfRule type="cellIs" dxfId="54" priority="56" operator="equal">
      <formula>"NO VAR"</formula>
    </cfRule>
  </conditionalFormatting>
  <conditionalFormatting sqref="J64">
    <cfRule type="cellIs" dxfId="53" priority="55" operator="equal">
      <formula>"HIDE-NO VAR"</formula>
    </cfRule>
  </conditionalFormatting>
  <conditionalFormatting sqref="J64">
    <cfRule type="cellIs" dxfId="52" priority="54" operator="equal">
      <formula>"NO VAR"</formula>
    </cfRule>
  </conditionalFormatting>
  <conditionalFormatting sqref="J64">
    <cfRule type="cellIs" dxfId="51" priority="53" operator="equal">
      <formula>"NO VAR"</formula>
    </cfRule>
  </conditionalFormatting>
  <conditionalFormatting sqref="J64">
    <cfRule type="cellIs" dxfId="50" priority="52" operator="equal">
      <formula>"HIDE-NO VAR"</formula>
    </cfRule>
  </conditionalFormatting>
  <conditionalFormatting sqref="J64">
    <cfRule type="cellIs" dxfId="49" priority="51" operator="equal">
      <formula>"NO VAR"</formula>
    </cfRule>
  </conditionalFormatting>
  <conditionalFormatting sqref="J64">
    <cfRule type="cellIs" dxfId="48" priority="50" operator="equal">
      <formula>"NO VAR"</formula>
    </cfRule>
  </conditionalFormatting>
  <conditionalFormatting sqref="J64">
    <cfRule type="cellIs" dxfId="47" priority="49" operator="equal">
      <formula>"HIDE-NO VAR"</formula>
    </cfRule>
  </conditionalFormatting>
  <conditionalFormatting sqref="J64">
    <cfRule type="cellIs" dxfId="46" priority="48" operator="equal">
      <formula>"NO VAR"</formula>
    </cfRule>
  </conditionalFormatting>
  <conditionalFormatting sqref="J64">
    <cfRule type="cellIs" dxfId="45" priority="47" operator="equal">
      <formula>"NO VAR"</formula>
    </cfRule>
  </conditionalFormatting>
  <conditionalFormatting sqref="J64">
    <cfRule type="cellIs" dxfId="44" priority="46" operator="equal">
      <formula>"HIDE-NO VAR"</formula>
    </cfRule>
  </conditionalFormatting>
  <conditionalFormatting sqref="J64">
    <cfRule type="cellIs" dxfId="43" priority="45" operator="equal">
      <formula>"NO VAR"</formula>
    </cfRule>
  </conditionalFormatting>
  <conditionalFormatting sqref="J64">
    <cfRule type="cellIs" dxfId="42" priority="44" operator="equal">
      <formula>"NO VAR"</formula>
    </cfRule>
  </conditionalFormatting>
  <conditionalFormatting sqref="K64">
    <cfRule type="cellIs" dxfId="41" priority="43" operator="equal">
      <formula>"NO VAR"</formula>
    </cfRule>
  </conditionalFormatting>
  <conditionalFormatting sqref="K64">
    <cfRule type="cellIs" dxfId="40" priority="42" operator="equal">
      <formula>"HIDE-NO VAR"</formula>
    </cfRule>
  </conditionalFormatting>
  <conditionalFormatting sqref="K64">
    <cfRule type="cellIs" dxfId="39" priority="41" operator="equal">
      <formula>"ERROR "</formula>
    </cfRule>
  </conditionalFormatting>
  <conditionalFormatting sqref="K64">
    <cfRule type="cellIs" dxfId="38" priority="40" operator="equal">
      <formula>"HIDE-NO VAR"</formula>
    </cfRule>
  </conditionalFormatting>
  <conditionalFormatting sqref="K64">
    <cfRule type="cellIs" dxfId="37" priority="39" operator="equal">
      <formula>"HIDE-NO VAR"</formula>
    </cfRule>
  </conditionalFormatting>
  <conditionalFormatting sqref="K64">
    <cfRule type="cellIs" dxfId="36" priority="38" operator="equal">
      <formula>"NO VAR"</formula>
    </cfRule>
  </conditionalFormatting>
  <conditionalFormatting sqref="K64">
    <cfRule type="cellIs" dxfId="35" priority="37" operator="equal">
      <formula>"HIDE-NO VAR"</formula>
    </cfRule>
  </conditionalFormatting>
  <conditionalFormatting sqref="K64">
    <cfRule type="cellIs" dxfId="34" priority="36" operator="equal">
      <formula>"NO VAR"</formula>
    </cfRule>
  </conditionalFormatting>
  <conditionalFormatting sqref="K64">
    <cfRule type="cellIs" dxfId="33" priority="35" operator="equal">
      <formula>"HIDE-NO VAR"</formula>
    </cfRule>
  </conditionalFormatting>
  <conditionalFormatting sqref="K64">
    <cfRule type="cellIs" dxfId="32" priority="34" operator="equal">
      <formula>"NO VAR"</formula>
    </cfRule>
  </conditionalFormatting>
  <conditionalFormatting sqref="K64">
    <cfRule type="cellIs" dxfId="31" priority="33" operator="equal">
      <formula>"NO VAR"</formula>
    </cfRule>
  </conditionalFormatting>
  <conditionalFormatting sqref="K64">
    <cfRule type="cellIs" dxfId="30" priority="32" operator="equal">
      <formula>"HIDE-NO VAR"</formula>
    </cfRule>
  </conditionalFormatting>
  <conditionalFormatting sqref="K64">
    <cfRule type="cellIs" dxfId="29" priority="31" operator="equal">
      <formula>"NO VAR"</formula>
    </cfRule>
  </conditionalFormatting>
  <conditionalFormatting sqref="K64">
    <cfRule type="cellIs" dxfId="28" priority="30" operator="equal">
      <formula>"NO VAR"</formula>
    </cfRule>
  </conditionalFormatting>
  <conditionalFormatting sqref="K64">
    <cfRule type="cellIs" dxfId="27" priority="29" operator="equal">
      <formula>"HIDE-NO VAR"</formula>
    </cfRule>
  </conditionalFormatting>
  <conditionalFormatting sqref="K64">
    <cfRule type="cellIs" dxfId="26" priority="28" operator="equal">
      <formula>"NO VAR"</formula>
    </cfRule>
  </conditionalFormatting>
  <conditionalFormatting sqref="K64">
    <cfRule type="cellIs" dxfId="25" priority="27" operator="equal">
      <formula>"NO VAR"</formula>
    </cfRule>
  </conditionalFormatting>
  <conditionalFormatting sqref="K64">
    <cfRule type="cellIs" dxfId="24" priority="26" operator="equal">
      <formula>"HIDE-NO VAR"</formula>
    </cfRule>
  </conditionalFormatting>
  <conditionalFormatting sqref="K64">
    <cfRule type="cellIs" dxfId="23" priority="25" operator="equal">
      <formula>"NO VAR"</formula>
    </cfRule>
  </conditionalFormatting>
  <conditionalFormatting sqref="K64">
    <cfRule type="cellIs" dxfId="22" priority="24" operator="equal">
      <formula>"NO VAR"</formula>
    </cfRule>
  </conditionalFormatting>
  <conditionalFormatting sqref="K64">
    <cfRule type="cellIs" dxfId="21" priority="23" operator="equal">
      <formula>"HIDE-NO VAR"</formula>
    </cfRule>
  </conditionalFormatting>
  <conditionalFormatting sqref="K64">
    <cfRule type="cellIs" dxfId="20" priority="22" operator="equal">
      <formula>"NO VAR"</formula>
    </cfRule>
  </conditionalFormatting>
  <conditionalFormatting sqref="K64">
    <cfRule type="cellIs" dxfId="19" priority="21" operator="equal">
      <formula>"NO VAR"</formula>
    </cfRule>
  </conditionalFormatting>
  <conditionalFormatting sqref="K64">
    <cfRule type="cellIs" dxfId="18" priority="20" operator="equal">
      <formula>"HIDE-NO VAR"</formula>
    </cfRule>
  </conditionalFormatting>
  <conditionalFormatting sqref="K64">
    <cfRule type="cellIs" dxfId="17" priority="19" operator="equal">
      <formula>"NO VAR"</formula>
    </cfRule>
  </conditionalFormatting>
  <conditionalFormatting sqref="K64">
    <cfRule type="cellIs" dxfId="16" priority="18" operator="equal">
      <formula>"NO VAR"</formula>
    </cfRule>
  </conditionalFormatting>
  <conditionalFormatting sqref="K64">
    <cfRule type="cellIs" dxfId="15" priority="17" operator="equal">
      <formula>"HIDE-NO VAR"</formula>
    </cfRule>
  </conditionalFormatting>
  <conditionalFormatting sqref="K64">
    <cfRule type="cellIs" dxfId="14" priority="16" operator="equal">
      <formula>"NO VAR"</formula>
    </cfRule>
  </conditionalFormatting>
  <conditionalFormatting sqref="K64">
    <cfRule type="cellIs" dxfId="13" priority="15" operator="equal">
      <formula>"NO VAR"</formula>
    </cfRule>
  </conditionalFormatting>
  <conditionalFormatting sqref="K64">
    <cfRule type="cellIs" dxfId="12" priority="14" operator="equal">
      <formula>"HIDE-NO VAR"</formula>
    </cfRule>
  </conditionalFormatting>
  <conditionalFormatting sqref="K64">
    <cfRule type="cellIs" dxfId="11" priority="13" operator="equal">
      <formula>"NO VAR"</formula>
    </cfRule>
  </conditionalFormatting>
  <conditionalFormatting sqref="K64">
    <cfRule type="cellIs" dxfId="10" priority="12" operator="equal">
      <formula>"NO VAR"</formula>
    </cfRule>
  </conditionalFormatting>
  <conditionalFormatting sqref="K64">
    <cfRule type="cellIs" dxfId="9" priority="11" operator="equal">
      <formula>"HIDE-NO VAR"</formula>
    </cfRule>
  </conditionalFormatting>
  <conditionalFormatting sqref="K64">
    <cfRule type="cellIs" dxfId="8" priority="10" operator="equal">
      <formula>"NO VAR"</formula>
    </cfRule>
  </conditionalFormatting>
  <conditionalFormatting sqref="K64">
    <cfRule type="cellIs" dxfId="7" priority="9" operator="equal">
      <formula>"NO VAR"</formula>
    </cfRule>
  </conditionalFormatting>
  <conditionalFormatting sqref="K64">
    <cfRule type="cellIs" dxfId="6" priority="8" operator="equal">
      <formula>"HIDE-NO VAR"</formula>
    </cfRule>
  </conditionalFormatting>
  <conditionalFormatting sqref="K64">
    <cfRule type="cellIs" dxfId="5" priority="7" operator="equal">
      <formula>"NO VAR"</formula>
    </cfRule>
  </conditionalFormatting>
  <conditionalFormatting sqref="K64">
    <cfRule type="cellIs" dxfId="4" priority="6" operator="equal">
      <formula>"NO VAR"</formula>
    </cfRule>
  </conditionalFormatting>
  <conditionalFormatting sqref="K64">
    <cfRule type="cellIs" dxfId="3" priority="5" operator="equal">
      <formula>"HIDE-NO VAR"</formula>
    </cfRule>
  </conditionalFormatting>
  <conditionalFormatting sqref="K64">
    <cfRule type="cellIs" dxfId="2" priority="4" operator="equal">
      <formula>"NO VAR"</formula>
    </cfRule>
  </conditionalFormatting>
  <conditionalFormatting sqref="K64">
    <cfRule type="cellIs" dxfId="1" priority="3" operator="equal">
      <formula>"NO VAR"</formula>
    </cfRule>
  </conditionalFormatting>
  <conditionalFormatting sqref="K64">
    <cfRule type="cellIs" dxfId="0" priority="2" operator="equal">
      <formula>"INCORRECT LINE BEING PICKED UP"</formula>
    </cfRule>
  </conditionalFormatting>
  <printOptions horizontalCentered="1"/>
  <pageMargins left="0.7" right="0.7" top="0.75" bottom="0.75" header="0.3" footer="0.3"/>
  <pageSetup scale="62" orientation="landscape" r:id="rId1"/>
  <rowBreaks count="1" manualBreakCount="1">
    <brk id="45" max="5" man="1"/>
  </rowBreaks>
  <drawing r:id="rId2"/>
  <legacyDrawing r:id="rId3"/>
  <controls>
    <mc:AlternateContent xmlns:mc="http://schemas.openxmlformats.org/markup-compatibility/2006">
      <mc:Choice Requires="x14">
        <control shapeId="27649" r:id="rId4" name="CommandButton1">
          <controlPr defaultSize="0" autoLine="0" r:id="rId5">
            <anchor moveWithCells="1">
              <from>
                <xdr:col>7</xdr:col>
                <xdr:colOff>19050</xdr:colOff>
                <xdr:row>2</xdr:row>
                <xdr:rowOff>257175</xdr:rowOff>
              </from>
              <to>
                <xdr:col>8</xdr:col>
                <xdr:colOff>942975</xdr:colOff>
                <xdr:row>4</xdr:row>
                <xdr:rowOff>219075</xdr:rowOff>
              </to>
            </anchor>
          </controlPr>
        </control>
      </mc:Choice>
      <mc:Fallback>
        <control shapeId="27649" r:id="rId4" name="CommandButton1"/>
      </mc:Fallback>
    </mc:AlternateContent>
    <mc:AlternateContent xmlns:mc="http://schemas.openxmlformats.org/markup-compatibility/2006">
      <mc:Choice Requires="x14">
        <control shapeId="27650" r:id="rId6" name="CommandButton2">
          <controlPr defaultSize="0" autoLine="0" r:id="rId7">
            <anchor moveWithCells="1">
              <from>
                <xdr:col>7</xdr:col>
                <xdr:colOff>19050</xdr:colOff>
                <xdr:row>5</xdr:row>
                <xdr:rowOff>123825</xdr:rowOff>
              </from>
              <to>
                <xdr:col>8</xdr:col>
                <xdr:colOff>933450</xdr:colOff>
                <xdr:row>46</xdr:row>
                <xdr:rowOff>19050</xdr:rowOff>
              </to>
            </anchor>
          </controlPr>
        </control>
      </mc:Choice>
      <mc:Fallback>
        <control shapeId="27650" r:id="rId6" name="CommandButton2"/>
      </mc:Fallback>
    </mc:AlternateContent>
    <mc:AlternateContent xmlns:mc="http://schemas.openxmlformats.org/markup-compatibility/2006">
      <mc:Choice Requires="x14">
        <control shapeId="27651" r:id="rId8" name="Button 3">
          <controlPr defaultSize="0" print="0" autoFill="0" autoPict="0" macro="[0]!Macro8">
            <anchor moveWithCells="1" sizeWithCells="1">
              <from>
                <xdr:col>9</xdr:col>
                <xdr:colOff>9525</xdr:colOff>
                <xdr:row>0</xdr:row>
                <xdr:rowOff>152400</xdr:rowOff>
              </from>
              <to>
                <xdr:col>10</xdr:col>
                <xdr:colOff>1276350</xdr:colOff>
                <xdr:row>2</xdr:row>
                <xdr:rowOff>133350</xdr:rowOff>
              </to>
            </anchor>
          </controlPr>
        </control>
      </mc:Choice>
    </mc:AlternateContent>
    <mc:AlternateContent xmlns:mc="http://schemas.openxmlformats.org/markup-compatibility/2006">
      <mc:Choice Requires="x14">
        <control shapeId="27652" r:id="rId9" name="Button 4">
          <controlPr defaultSize="0" print="0" autoFill="0" autoPict="0" macro="[0]!Macro9">
            <anchor moveWithCells="1" sizeWithCells="1">
              <from>
                <xdr:col>9</xdr:col>
                <xdr:colOff>9525</xdr:colOff>
                <xdr:row>3</xdr:row>
                <xdr:rowOff>9525</xdr:rowOff>
              </from>
              <to>
                <xdr:col>10</xdr:col>
                <xdr:colOff>1295400</xdr:colOff>
                <xdr:row>5</xdr:row>
                <xdr:rowOff>104775</xdr:rowOff>
              </to>
            </anchor>
          </controlPr>
        </control>
      </mc:Choice>
    </mc:AlternateContent>
    <mc:AlternateContent xmlns:mc="http://schemas.openxmlformats.org/markup-compatibility/2006">
      <mc:Choice Requires="x14">
        <control shapeId="27653" r:id="rId10" name="Button 5">
          <controlPr defaultSize="0" print="0" autoFill="0" autoPict="0" macro="[0]!Macro10">
            <anchor moveWithCells="1" sizeWithCells="1">
              <from>
                <xdr:col>7</xdr:col>
                <xdr:colOff>9525</xdr:colOff>
                <xdr:row>0</xdr:row>
                <xdr:rowOff>171450</xdr:rowOff>
              </from>
              <to>
                <xdr:col>8</xdr:col>
                <xdr:colOff>962025</xdr:colOff>
                <xdr:row>2</xdr:row>
                <xdr:rowOff>95250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DEC Cons Subsidies-ACCRUAL</vt:lpstr>
      <vt:lpstr>DEC Variance Expl-ACCRUAL</vt:lpstr>
      <vt:lpstr>DEC Cons Subsidies-CASH</vt:lpstr>
      <vt:lpstr>DEC Variance Expl-CASH</vt:lpstr>
      <vt:lpstr>'DEC Cons Subsidies-ACCRUAL'!Print_Area</vt:lpstr>
      <vt:lpstr>'DEC Cons Subsidies-CASH'!Print_Area</vt:lpstr>
      <vt:lpstr>'DEC Variance Expl-ACCRUAL'!Print_Area</vt:lpstr>
      <vt:lpstr>'DEC Variance Expl-CASH'!Print_Area</vt:lpstr>
      <vt:lpstr>'DEC Variance Expl-ACCRUAL'!Print_Titles</vt:lpstr>
      <vt:lpstr>'DEC Variance Expl-CASH'!Print_Titles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Dedonno, Katherine</dc:creator>
  <cp:lastModifiedBy>Perricelli, Robert</cp:lastModifiedBy>
  <cp:lastPrinted>2021-01-20T05:29:40Z</cp:lastPrinted>
  <dcterms:created xsi:type="dcterms:W3CDTF">2019-09-09T16:24:34Z</dcterms:created>
  <dcterms:modified xsi:type="dcterms:W3CDTF">2021-01-20T13:24:47Z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